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f733ae1c74872cc2/03 ASV H-W/05 Anlässe/2025/Biberschiessen/01_Schiessplan/"/>
    </mc:Choice>
  </mc:AlternateContent>
  <xr:revisionPtr revIDLastSave="83" documentId="13_ncr:1_{76A2C28D-D5C4-4DAF-A6A9-60F572CF830D}" xr6:coauthVersionLast="47" xr6:coauthVersionMax="47" xr10:uidLastSave="{758BF145-0FD1-4294-9D38-31C7E286A68B}"/>
  <bookViews>
    <workbookView xWindow="28680" yWindow="-120" windowWidth="29040" windowHeight="15720" xr2:uid="{00000000-000D-0000-FFFF-FFFF00000000}"/>
  </bookViews>
  <sheets>
    <sheet name="Biberschiessen" sheetId="1" r:id="rId1"/>
    <sheet name="Alterkat" sheetId="2" r:id="rId2"/>
  </sheets>
  <definedNames>
    <definedName name="_xlnm.Print_Area" localSheetId="1">Alterkat!$A$1:$I$24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0" i="1" l="1"/>
  <c r="AB20" i="1"/>
  <c r="AC20" i="1"/>
  <c r="B7" i="2"/>
  <c r="C7" i="2"/>
  <c r="B8" i="2"/>
  <c r="C8" i="2"/>
  <c r="B9" i="2"/>
  <c r="C9" i="2"/>
  <c r="B10" i="2"/>
  <c r="C10" i="2"/>
  <c r="B11" i="2"/>
  <c r="C11" i="2"/>
  <c r="B12" i="2"/>
  <c r="C12" i="2"/>
  <c r="B13" i="2"/>
  <c r="D21" i="1" a="1"/>
  <c r="D21" i="1"/>
  <c r="D22" i="1" a="1"/>
  <c r="D22" i="1"/>
  <c r="D23" i="1" a="1"/>
  <c r="D23" i="1"/>
  <c r="D24" i="1" a="1"/>
  <c r="D24" i="1"/>
  <c r="D25" i="1" a="1"/>
  <c r="D25" i="1"/>
  <c r="D26" i="1" a="1"/>
  <c r="D26" i="1"/>
  <c r="D27" i="1" a="1"/>
  <c r="D27" i="1"/>
  <c r="D28" i="1" a="1"/>
  <c r="D28" i="1"/>
  <c r="D29" i="1" a="1"/>
  <c r="D29" i="1"/>
  <c r="D30" i="1" a="1"/>
  <c r="D30" i="1"/>
  <c r="D31" i="1" a="1"/>
  <c r="D31" i="1"/>
  <c r="D32" i="1" a="1"/>
  <c r="D32" i="1"/>
  <c r="D33" i="1" a="1"/>
  <c r="D33" i="1"/>
  <c r="D34" i="1" a="1"/>
  <c r="D34" i="1"/>
  <c r="D35" i="1" a="1"/>
  <c r="D35" i="1"/>
  <c r="D36" i="1" a="1"/>
  <c r="D36" i="1"/>
  <c r="D37" i="1" a="1"/>
  <c r="D37" i="1"/>
  <c r="D38" i="1" a="1"/>
  <c r="D38" i="1"/>
  <c r="D39" i="1" a="1"/>
  <c r="D39" i="1"/>
  <c r="D20" i="1" a="1"/>
  <c r="D20" i="1"/>
  <c r="AB21" i="1"/>
  <c r="AC21" i="1"/>
  <c r="AD21" i="1"/>
  <c r="AB22" i="1"/>
  <c r="AC22" i="1"/>
  <c r="AD22" i="1"/>
  <c r="AB23" i="1"/>
  <c r="AC23" i="1"/>
  <c r="AD23" i="1"/>
  <c r="AB24" i="1"/>
  <c r="AC24" i="1"/>
  <c r="AD24" i="1"/>
  <c r="AB25" i="1"/>
  <c r="AC25" i="1"/>
  <c r="AD25" i="1"/>
  <c r="AB26" i="1"/>
  <c r="AC26" i="1"/>
  <c r="AD26" i="1"/>
  <c r="AB27" i="1"/>
  <c r="AC27" i="1"/>
  <c r="AD27" i="1"/>
  <c r="AB28" i="1"/>
  <c r="AC28" i="1"/>
  <c r="AD28" i="1"/>
  <c r="AB29" i="1"/>
  <c r="AC29" i="1"/>
  <c r="AD29" i="1"/>
  <c r="AB30" i="1"/>
  <c r="AC30" i="1"/>
  <c r="AD30" i="1"/>
  <c r="AB31" i="1"/>
  <c r="AC31" i="1"/>
  <c r="AD31" i="1"/>
  <c r="AB32" i="1"/>
  <c r="AC32" i="1"/>
  <c r="AD32" i="1"/>
  <c r="AB33" i="1"/>
  <c r="AC33" i="1"/>
  <c r="AD33" i="1"/>
  <c r="AB34" i="1"/>
  <c r="AC34" i="1"/>
  <c r="AD34" i="1"/>
  <c r="AB35" i="1"/>
  <c r="AC35" i="1"/>
  <c r="AD35" i="1"/>
  <c r="AB36" i="1"/>
  <c r="AC36" i="1"/>
  <c r="AD36" i="1"/>
  <c r="AB37" i="1"/>
  <c r="AC37" i="1"/>
  <c r="AD37" i="1"/>
  <c r="AB38" i="1"/>
  <c r="AC38" i="1"/>
  <c r="AD38" i="1"/>
  <c r="AB39" i="1"/>
  <c r="AC39" i="1"/>
  <c r="AD3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<sst xmlns="http://schemas.openxmlformats.org/spreadsheetml/2006/main" count="104" uniqueCount="85">
  <si>
    <t>Anmeldung 2. Biberschiessen 2025</t>
  </si>
  <si>
    <t>ASV Herisau-Waldstatt</t>
  </si>
  <si>
    <t xml:space="preserve">Anmeldung an: </t>
  </si>
  <si>
    <t xml:space="preserve">Sektion </t>
  </si>
  <si>
    <t>Schiesszeiten:</t>
  </si>
  <si>
    <t xml:space="preserve">Gruppenname 1 </t>
  </si>
  <si>
    <t>Donnerstag, 22.05.2025</t>
  </si>
  <si>
    <t>18:00 - 21:00 (Reserveabend)</t>
  </si>
  <si>
    <t>Freitag, 30.05.2025</t>
  </si>
  <si>
    <t>12:00 - 20:00 (mit Licht)</t>
  </si>
  <si>
    <t xml:space="preserve">Gruppenname 2 </t>
  </si>
  <si>
    <t>Samstag, 24.05.2025</t>
  </si>
  <si>
    <t>14:00 - 21:00 (mit Licht)</t>
  </si>
  <si>
    <t>Samstag, 31.05.2025</t>
  </si>
  <si>
    <t>08:00 - 12:00 / 13:00 - 20:00 (mit Licht)</t>
  </si>
  <si>
    <t xml:space="preserve">Gruppenname 3 </t>
  </si>
  <si>
    <t>Sonntag, 25.05.2025</t>
  </si>
  <si>
    <t>08:00 - 16:00</t>
  </si>
  <si>
    <t>Sonntag, 01.06.2025</t>
  </si>
  <si>
    <t>08:00 - 13:00</t>
  </si>
  <si>
    <t>Verantwortlicher Schützenmeister / Funktionär</t>
  </si>
  <si>
    <t>Teilnahme am Sektionswettkampf</t>
  </si>
  <si>
    <t xml:space="preserve">Name / Vorname </t>
  </si>
  <si>
    <t>Tel.:</t>
  </si>
  <si>
    <t>Ja</t>
  </si>
  <si>
    <t>Nein</t>
  </si>
  <si>
    <t xml:space="preserve">Adresse </t>
  </si>
  <si>
    <t>E-Mail</t>
  </si>
  <si>
    <t xml:space="preserve">PLZ / Ort </t>
  </si>
  <si>
    <t xml:space="preserve">IBAN-Nr. / Bank- oder Postkonto </t>
  </si>
  <si>
    <t>Stellung
Aufgelegt /
Frei 
ankreuzen</t>
  </si>
  <si>
    <t>Stand- 
blatt</t>
  </si>
  <si>
    <t>Kehr</t>
  </si>
  <si>
    <t>Sektion</t>
  </si>
  <si>
    <t>Mannsch.</t>
  </si>
  <si>
    <t>Gruppen-Nr.</t>
  </si>
  <si>
    <t>Auszahlung</t>
  </si>
  <si>
    <t>Kranz HD</t>
  </si>
  <si>
    <t>Kranz ND</t>
  </si>
  <si>
    <t>Veteranen-
stich</t>
  </si>
  <si>
    <t>Glücksstich</t>
  </si>
  <si>
    <t>Bibermeister</t>
  </si>
  <si>
    <t>Anzahl 
Schuss</t>
  </si>
  <si>
    <t>Rangeure</t>
  </si>
  <si>
    <t>Preis</t>
  </si>
  <si>
    <t>gewünschte 
Schiesszeit</t>
  </si>
  <si>
    <t>Datum</t>
  </si>
  <si>
    <t>Zeit</t>
  </si>
  <si>
    <t>U17</t>
  </si>
  <si>
    <t>bis
U23</t>
  </si>
  <si>
    <t>max
20</t>
  </si>
  <si>
    <t>von</t>
  </si>
  <si>
    <t>Name</t>
  </si>
  <si>
    <t>Vorname</t>
  </si>
  <si>
    <t>JG</t>
  </si>
  <si>
    <t>Kat</t>
  </si>
  <si>
    <t>Auf</t>
  </si>
  <si>
    <t>Frei</t>
  </si>
  <si>
    <t>Testgeburtsdatum</t>
  </si>
  <si>
    <t>Aktuelles Jahr</t>
  </si>
  <si>
    <t>Jahrgang</t>
  </si>
  <si>
    <r>
      <t xml:space="preserve">Alter </t>
    </r>
    <r>
      <rPr>
        <b/>
        <sz val="11"/>
        <color rgb="FFFF0000"/>
        <rFont val="Calibri"/>
        <family val="2"/>
        <scheme val="minor"/>
      </rPr>
      <t>bis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rgb="FF00B050"/>
        <rFont val="Calibri"/>
        <family val="2"/>
        <scheme val="minor"/>
      </rPr>
      <t>ab</t>
    </r>
  </si>
  <si>
    <t>bis</t>
  </si>
  <si>
    <t>Kategorie</t>
  </si>
  <si>
    <t>Abk</t>
  </si>
  <si>
    <t>Mitgliederbeitrag</t>
  </si>
  <si>
    <t>Standblatt</t>
  </si>
  <si>
    <t>Stichpreise</t>
  </si>
  <si>
    <t>Bemerkung</t>
  </si>
  <si>
    <t>U21</t>
  </si>
  <si>
    <t>Gilt nur für Stich- und Mitgliederbeitrag</t>
  </si>
  <si>
    <t>U23</t>
  </si>
  <si>
    <t>24 - 54</t>
  </si>
  <si>
    <t>Aktiv</t>
  </si>
  <si>
    <t>A</t>
  </si>
  <si>
    <t>Senior</t>
  </si>
  <si>
    <t>V</t>
  </si>
  <si>
    <t>Veteran</t>
  </si>
  <si>
    <t>Ehrenveteran</t>
  </si>
  <si>
    <t>EV</t>
  </si>
  <si>
    <t>Marco Dalle Case, Bergstrasse 1b, 9100 Herisau, 071 352 91 00 (ab 19:00 Uhr) E-Mail: asv_herisau@bluewin.ch</t>
  </si>
  <si>
    <t>Helfer</t>
  </si>
  <si>
    <t>Nachwuchs-
stich</t>
  </si>
  <si>
    <t>Biberstich HD</t>
  </si>
  <si>
    <t>Biberstich 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</si>
</sst>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/mm/yy;@"/>
    <numFmt numFmtId="165" formatCode="0.0"/>
  </numFmts>
  <fonts count="16" x14ac:knownFonts="1">
    <font>
      <sz val="12"/>
      <color indexed="8"/>
      <name val="Verdana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u/>
      <sz val="12"/>
      <color theme="10"/>
      <name val="Verdan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9"/>
      </right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 applyNumberFormat="0" applyFill="0" applyBorder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" fillId="0" borderId="0"/>
  </cellStyleXfs>
  <cellXfs count="245">
    <xf numFmtId="0" fontId="0" fillId="0" borderId="0" xfId="0" applyAlignment="1"/>
    <xf numFmtId="0" fontId="3" fillId="0" borderId="0" xfId="0" applyNumberFormat="1" applyFont="1" applyAlignment="1"/>
    <xf numFmtId="1" fontId="3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Alignment="1"/>
    <xf numFmtId="1" fontId="4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3" fillId="2" borderId="2" xfId="0" applyFont="1" applyFill="1" applyBorder="1" applyAlignment="1"/>
    <xf numFmtId="0" fontId="4" fillId="0" borderId="1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/>
    <xf numFmtId="1" fontId="3" fillId="3" borderId="0" xfId="0" applyNumberFormat="1" applyFont="1" applyFill="1" applyBorder="1">
      <alignment vertical="top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right" vertical="center"/>
    </xf>
    <xf numFmtId="1" fontId="4" fillId="3" borderId="0" xfId="0" applyNumberFormat="1" applyFont="1" applyFill="1" applyBorder="1" applyAlignment="1">
      <alignment horizontal="left"/>
    </xf>
    <xf numFmtId="1" fontId="4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/>
    <xf numFmtId="1" fontId="3" fillId="3" borderId="0" xfId="0" applyNumberFormat="1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/>
    <xf numFmtId="0" fontId="5" fillId="2" borderId="2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vertical="center"/>
    </xf>
    <xf numFmtId="1" fontId="3" fillId="2" borderId="2" xfId="0" applyNumberFormat="1" applyFont="1" applyFill="1" applyBorder="1">
      <alignment vertical="top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" fontId="4" fillId="0" borderId="7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left" vertical="center"/>
    </xf>
    <xf numFmtId="1" fontId="4" fillId="4" borderId="0" xfId="0" applyNumberFormat="1" applyFont="1" applyFill="1" applyBorder="1" applyAlignment="1">
      <alignment vertical="center"/>
    </xf>
    <xf numFmtId="0" fontId="4" fillId="4" borderId="0" xfId="0" applyNumberFormat="1" applyFont="1" applyFill="1" applyBorder="1" applyAlignment="1">
      <alignment vertical="center"/>
    </xf>
    <xf numFmtId="1" fontId="4" fillId="4" borderId="0" xfId="0" applyNumberFormat="1" applyFont="1" applyFill="1" applyBorder="1" applyAlignment="1">
      <alignment horizontal="left" vertical="center"/>
    </xf>
    <xf numFmtId="16" fontId="4" fillId="4" borderId="0" xfId="0" applyNumberFormat="1" applyFont="1" applyFill="1" applyBorder="1" applyAlignment="1">
      <alignment vertical="center"/>
    </xf>
    <xf numFmtId="1" fontId="4" fillId="4" borderId="0" xfId="0" applyNumberFormat="1" applyFont="1" applyFill="1" applyBorder="1" applyAlignment="1">
      <alignment horizontal="center" vertical="center"/>
    </xf>
    <xf numFmtId="1" fontId="6" fillId="4" borderId="0" xfId="0" applyNumberFormat="1" applyFont="1" applyFill="1" applyBorder="1" applyAlignment="1">
      <alignment vertical="center"/>
    </xf>
    <xf numFmtId="0" fontId="7" fillId="4" borderId="8" xfId="0" applyNumberFormat="1" applyFont="1" applyFill="1" applyBorder="1" applyAlignment="1">
      <alignment vertical="center"/>
    </xf>
    <xf numFmtId="1" fontId="4" fillId="4" borderId="9" xfId="0" applyNumberFormat="1" applyFont="1" applyFill="1" applyBorder="1" applyAlignment="1">
      <alignment vertical="center"/>
    </xf>
    <xf numFmtId="1" fontId="4" fillId="4" borderId="9" xfId="0" applyNumberFormat="1" applyFont="1" applyFill="1" applyBorder="1">
      <alignment vertical="top"/>
    </xf>
    <xf numFmtId="1" fontId="4" fillId="4" borderId="9" xfId="0" applyNumberFormat="1" applyFont="1" applyFill="1" applyBorder="1" applyAlignment="1">
      <alignment horizontal="center" vertical="top"/>
    </xf>
    <xf numFmtId="1" fontId="4" fillId="4" borderId="10" xfId="0" applyNumberFormat="1" applyFont="1" applyFill="1" applyBorder="1" applyAlignment="1">
      <alignment horizontal="center" vertical="top"/>
    </xf>
    <xf numFmtId="0" fontId="4" fillId="4" borderId="11" xfId="0" applyNumberFormat="1" applyFont="1" applyFill="1" applyBorder="1" applyAlignment="1">
      <alignment vertical="center"/>
    </xf>
    <xf numFmtId="1" fontId="4" fillId="4" borderId="12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vertical="center"/>
    </xf>
    <xf numFmtId="1" fontId="4" fillId="4" borderId="3" xfId="0" applyNumberFormat="1" applyFont="1" applyFill="1" applyBorder="1" applyAlignment="1">
      <alignment vertical="center"/>
    </xf>
    <xf numFmtId="1" fontId="6" fillId="4" borderId="3" xfId="0" applyNumberFormat="1" applyFont="1" applyFill="1" applyBorder="1" applyAlignment="1">
      <alignment vertical="center"/>
    </xf>
    <xf numFmtId="1" fontId="4" fillId="4" borderId="3" xfId="0" applyNumberFormat="1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/>
    </xf>
    <xf numFmtId="1" fontId="4" fillId="5" borderId="19" xfId="0" applyNumberFormat="1" applyFont="1" applyFill="1" applyBorder="1" applyAlignment="1">
      <alignment horizontal="center" vertical="center"/>
    </xf>
    <xf numFmtId="1" fontId="4" fillId="5" borderId="20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1" fontId="3" fillId="5" borderId="20" xfId="0" applyNumberFormat="1" applyFont="1" applyFill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8" fillId="3" borderId="21" xfId="0" applyNumberFormat="1" applyFont="1" applyFill="1" applyBorder="1" applyAlignment="1"/>
    <xf numFmtId="0" fontId="3" fillId="3" borderId="22" xfId="0" applyFont="1" applyFill="1" applyBorder="1" applyAlignment="1"/>
    <xf numFmtId="1" fontId="3" fillId="3" borderId="22" xfId="0" applyNumberFormat="1" applyFont="1" applyFill="1" applyBorder="1">
      <alignment vertical="top"/>
    </xf>
    <xf numFmtId="1" fontId="3" fillId="3" borderId="22" xfId="0" applyNumberFormat="1" applyFont="1" applyFill="1" applyBorder="1" applyAlignment="1">
      <alignment horizontal="center" vertical="top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/>
    <xf numFmtId="1" fontId="3" fillId="3" borderId="24" xfId="0" applyNumberFormat="1" applyFont="1" applyFill="1" applyBorder="1" applyAlignment="1"/>
    <xf numFmtId="0" fontId="3" fillId="3" borderId="25" xfId="0" applyFont="1" applyFill="1" applyBorder="1" applyAlignment="1"/>
    <xf numFmtId="0" fontId="5" fillId="2" borderId="26" xfId="0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/>
    <xf numFmtId="0" fontId="4" fillId="3" borderId="24" xfId="0" applyNumberFormat="1" applyFont="1" applyFill="1" applyBorder="1" applyAlignment="1">
      <alignment horizontal="right" vertical="center"/>
    </xf>
    <xf numFmtId="1" fontId="4" fillId="3" borderId="25" xfId="0" applyNumberFormat="1" applyFont="1" applyFill="1" applyBorder="1" applyAlignment="1">
      <alignment horizontal="left"/>
    </xf>
    <xf numFmtId="1" fontId="4" fillId="3" borderId="25" xfId="0" applyNumberFormat="1" applyFont="1" applyFill="1" applyBorder="1" applyAlignment="1">
      <alignment horizontal="left" vertical="center"/>
    </xf>
    <xf numFmtId="1" fontId="3" fillId="3" borderId="25" xfId="0" applyNumberFormat="1" applyFont="1" applyFill="1" applyBorder="1">
      <alignment vertical="top"/>
    </xf>
    <xf numFmtId="1" fontId="4" fillId="0" borderId="28" xfId="0" applyNumberFormat="1" applyFont="1" applyBorder="1" applyAlignment="1">
      <alignment vertical="center"/>
    </xf>
    <xf numFmtId="0" fontId="4" fillId="0" borderId="29" xfId="0" applyNumberFormat="1" applyFont="1" applyBorder="1" applyAlignment="1">
      <alignment vertical="center"/>
    </xf>
    <xf numFmtId="1" fontId="4" fillId="0" borderId="30" xfId="0" applyNumberFormat="1" applyFont="1" applyBorder="1" applyAlignment="1">
      <alignment vertical="center"/>
    </xf>
    <xf numFmtId="1" fontId="4" fillId="0" borderId="31" xfId="0" applyNumberFormat="1" applyFont="1" applyBorder="1" applyAlignment="1">
      <alignment vertical="center"/>
    </xf>
    <xf numFmtId="0" fontId="4" fillId="0" borderId="30" xfId="0" applyNumberFormat="1" applyFont="1" applyBorder="1" applyAlignment="1">
      <alignment horizontal="center" vertical="center" wrapText="1"/>
    </xf>
    <xf numFmtId="2" fontId="4" fillId="0" borderId="31" xfId="0" applyNumberFormat="1" applyFont="1" applyBorder="1" applyAlignment="1">
      <alignment vertical="center"/>
    </xf>
    <xf numFmtId="1" fontId="3" fillId="0" borderId="30" xfId="0" applyNumberFormat="1" applyFont="1" applyFill="1" applyBorder="1" applyAlignment="1">
      <alignment horizontal="left" vertical="center" wrapText="1"/>
    </xf>
    <xf numFmtId="1" fontId="3" fillId="0" borderId="32" xfId="0" applyNumberFormat="1" applyFont="1" applyFill="1" applyBorder="1" applyAlignment="1">
      <alignment horizontal="left" vertical="center" wrapText="1"/>
    </xf>
    <xf numFmtId="1" fontId="3" fillId="0" borderId="33" xfId="0" applyNumberFormat="1" applyFont="1" applyFill="1" applyBorder="1" applyAlignment="1">
      <alignment horizontal="left" vertical="center" wrapText="1"/>
    </xf>
    <xf numFmtId="1" fontId="3" fillId="0" borderId="34" xfId="0" applyNumberFormat="1" applyFont="1" applyFill="1" applyBorder="1" applyAlignment="1">
      <alignment horizontal="center" vertical="center" wrapText="1"/>
    </xf>
    <xf numFmtId="1" fontId="3" fillId="0" borderId="35" xfId="0" applyNumberFormat="1" applyFont="1" applyFill="1" applyBorder="1" applyAlignment="1">
      <alignment horizontal="center" vertical="center" wrapText="1"/>
    </xf>
    <xf numFmtId="1" fontId="3" fillId="0" borderId="36" xfId="0" applyNumberFormat="1" applyFont="1" applyFill="1" applyBorder="1" applyAlignment="1">
      <alignment horizontal="center" vertical="center"/>
    </xf>
    <xf numFmtId="1" fontId="3" fillId="0" borderId="35" xfId="0" applyNumberFormat="1" applyFont="1" applyFill="1" applyBorder="1" applyAlignment="1">
      <alignment horizontal="center" vertical="center"/>
    </xf>
    <xf numFmtId="1" fontId="3" fillId="0" borderId="34" xfId="0" applyNumberFormat="1" applyFont="1" applyFill="1" applyBorder="1" applyAlignment="1">
      <alignment horizontal="center" vertical="center"/>
    </xf>
    <xf numFmtId="1" fontId="3" fillId="5" borderId="36" xfId="0" applyNumberFormat="1" applyFont="1" applyFill="1" applyBorder="1" applyAlignment="1">
      <alignment horizontal="center" vertical="center"/>
    </xf>
    <xf numFmtId="0" fontId="3" fillId="0" borderId="37" xfId="0" applyNumberFormat="1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center" vertical="center"/>
    </xf>
    <xf numFmtId="2" fontId="3" fillId="0" borderId="33" xfId="0" applyNumberFormat="1" applyFont="1" applyFill="1" applyBorder="1" applyAlignment="1">
      <alignment horizontal="right" vertical="center"/>
    </xf>
    <xf numFmtId="0" fontId="4" fillId="0" borderId="39" xfId="0" applyNumberFormat="1" applyFont="1" applyBorder="1" applyAlignment="1">
      <alignment horizontal="center" wrapText="1"/>
    </xf>
    <xf numFmtId="0" fontId="4" fillId="0" borderId="40" xfId="0" applyNumberFormat="1" applyFont="1" applyBorder="1" applyAlignment="1">
      <alignment horizontal="center" wrapText="1"/>
    </xf>
    <xf numFmtId="0" fontId="4" fillId="0" borderId="41" xfId="0" applyNumberFormat="1" applyFont="1" applyBorder="1" applyAlignment="1">
      <alignment horizontal="center" textRotation="90" wrapText="1"/>
    </xf>
    <xf numFmtId="0" fontId="4" fillId="0" borderId="42" xfId="0" applyNumberFormat="1" applyFont="1" applyBorder="1" applyAlignment="1">
      <alignment horizontal="center" wrapText="1"/>
    </xf>
    <xf numFmtId="0" fontId="4" fillId="5" borderId="42" xfId="0" applyNumberFormat="1" applyFont="1" applyFill="1" applyBorder="1" applyAlignment="1">
      <alignment horizontal="center" textRotation="90" wrapText="1"/>
    </xf>
    <xf numFmtId="0" fontId="4" fillId="0" borderId="43" xfId="0" applyNumberFormat="1" applyFont="1" applyBorder="1" applyAlignment="1">
      <alignment horizontal="center" textRotation="90" wrapText="1"/>
    </xf>
    <xf numFmtId="0" fontId="4" fillId="0" borderId="42" xfId="0" applyNumberFormat="1" applyFont="1" applyBorder="1" applyAlignment="1">
      <alignment horizontal="center" textRotation="90" wrapText="1"/>
    </xf>
    <xf numFmtId="0" fontId="4" fillId="0" borderId="44" xfId="0" applyNumberFormat="1" applyFont="1" applyBorder="1" applyAlignment="1">
      <alignment horizontal="center" textRotation="90" wrapText="1"/>
    </xf>
    <xf numFmtId="0" fontId="4" fillId="0" borderId="40" xfId="0" applyNumberFormat="1" applyFont="1" applyBorder="1" applyAlignment="1">
      <alignment horizontal="center" textRotation="90" wrapText="1"/>
    </xf>
    <xf numFmtId="1" fontId="3" fillId="6" borderId="30" xfId="0" applyNumberFormat="1" applyFont="1" applyFill="1" applyBorder="1" applyAlignment="1">
      <alignment horizontal="left" vertical="center" wrapText="1"/>
    </xf>
    <xf numFmtId="1" fontId="3" fillId="6" borderId="1" xfId="0" applyNumberFormat="1" applyFont="1" applyFill="1" applyBorder="1" applyAlignment="1">
      <alignment horizontal="left" vertical="center" wrapText="1"/>
    </xf>
    <xf numFmtId="1" fontId="3" fillId="6" borderId="16" xfId="0" applyNumberFormat="1" applyFont="1" applyFill="1" applyBorder="1" applyAlignment="1">
      <alignment horizontal="center" vertical="center" wrapText="1"/>
    </xf>
    <xf numFmtId="1" fontId="3" fillId="6" borderId="18" xfId="0" applyNumberFormat="1" applyFont="1" applyFill="1" applyBorder="1" applyAlignment="1">
      <alignment horizontal="center" vertical="center" wrapText="1"/>
    </xf>
    <xf numFmtId="1" fontId="3" fillId="6" borderId="20" xfId="0" applyNumberFormat="1" applyFont="1" applyFill="1" applyBorder="1" applyAlignment="1">
      <alignment horizontal="center" vertical="center"/>
    </xf>
    <xf numFmtId="1" fontId="3" fillId="6" borderId="18" xfId="0" applyNumberFormat="1" applyFont="1" applyFill="1" applyBorder="1" applyAlignment="1">
      <alignment horizontal="center" vertical="center"/>
    </xf>
    <xf numFmtId="1" fontId="3" fillId="6" borderId="16" xfId="0" applyNumberFormat="1" applyFont="1" applyFill="1" applyBorder="1" applyAlignment="1">
      <alignment horizontal="center" vertical="center"/>
    </xf>
    <xf numFmtId="0" fontId="3" fillId="6" borderId="14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right" vertical="center"/>
    </xf>
    <xf numFmtId="1" fontId="4" fillId="5" borderId="18" xfId="0" applyNumberFormat="1" applyFont="1" applyFill="1" applyBorder="1" applyAlignment="1">
      <alignment horizontal="center" vertical="center"/>
    </xf>
    <xf numFmtId="1" fontId="4" fillId="5" borderId="16" xfId="0" applyNumberFormat="1" applyFont="1" applyFill="1" applyBorder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16" xfId="0" applyNumberFormat="1" applyFont="1" applyFill="1" applyBorder="1" applyAlignment="1">
      <alignment horizontal="center" vertical="center"/>
    </xf>
    <xf numFmtId="1" fontId="3" fillId="5" borderId="18" xfId="0" applyNumberFormat="1" applyFont="1" applyFill="1" applyBorder="1" applyAlignment="1">
      <alignment horizontal="center" vertical="center" wrapText="1"/>
    </xf>
    <xf numFmtId="1" fontId="3" fillId="5" borderId="16" xfId="0" applyNumberFormat="1" applyFont="1" applyFill="1" applyBorder="1" applyAlignment="1">
      <alignment horizontal="center" vertical="center" wrapText="1"/>
    </xf>
    <xf numFmtId="1" fontId="3" fillId="5" borderId="35" xfId="0" applyNumberFormat="1" applyFont="1" applyFill="1" applyBorder="1" applyAlignment="1">
      <alignment horizontal="center" vertical="center" wrapText="1"/>
    </xf>
    <xf numFmtId="1" fontId="3" fillId="5" borderId="34" xfId="0" applyNumberFormat="1" applyFont="1" applyFill="1" applyBorder="1" applyAlignment="1">
      <alignment horizontal="center" vertical="center" wrapText="1"/>
    </xf>
    <xf numFmtId="0" fontId="8" fillId="3" borderId="22" xfId="0" applyNumberFormat="1" applyFont="1" applyFill="1" applyBorder="1" applyAlignment="1"/>
    <xf numFmtId="20" fontId="3" fillId="6" borderId="3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20" fontId="3" fillId="0" borderId="31" xfId="0" applyNumberFormat="1" applyFont="1" applyFill="1" applyBorder="1" applyAlignment="1">
      <alignment horizontal="center" vertical="center"/>
    </xf>
    <xf numFmtId="164" fontId="3" fillId="0" borderId="33" xfId="0" applyNumberFormat="1" applyFont="1" applyFill="1" applyBorder="1" applyAlignment="1">
      <alignment horizontal="center" vertical="center"/>
    </xf>
    <xf numFmtId="20" fontId="3" fillId="0" borderId="38" xfId="0" applyNumberFormat="1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Continuous" vertical="center"/>
    </xf>
    <xf numFmtId="0" fontId="5" fillId="2" borderId="2" xfId="0" applyNumberFormat="1" applyFont="1" applyFill="1" applyBorder="1" applyAlignment="1">
      <alignment horizontal="centerContinuous" vertical="center"/>
    </xf>
    <xf numFmtId="0" fontId="5" fillId="2" borderId="49" xfId="0" applyNumberFormat="1" applyFont="1" applyFill="1" applyBorder="1" applyAlignment="1">
      <alignment horizontal="centerContinuous" vertical="center"/>
    </xf>
    <xf numFmtId="1" fontId="4" fillId="5" borderId="54" xfId="0" applyNumberFormat="1" applyFont="1" applyFill="1" applyBorder="1" applyAlignment="1">
      <alignment horizontal="center" vertical="center"/>
    </xf>
    <xf numFmtId="1" fontId="4" fillId="5" borderId="55" xfId="0" applyNumberFormat="1" applyFont="1" applyFill="1" applyBorder="1" applyAlignment="1">
      <alignment horizontal="center" vertical="center"/>
    </xf>
    <xf numFmtId="1" fontId="4" fillId="5" borderId="56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 wrapText="1"/>
    </xf>
    <xf numFmtId="1" fontId="3" fillId="5" borderId="33" xfId="0" applyNumberFormat="1" applyFont="1" applyFill="1" applyBorder="1" applyAlignment="1">
      <alignment horizontal="center" vertical="center" wrapText="1"/>
    </xf>
    <xf numFmtId="0" fontId="11" fillId="0" borderId="0" xfId="2" applyFont="1"/>
    <xf numFmtId="14" fontId="1" fillId="5" borderId="0" xfId="2" applyNumberFormat="1" applyFill="1" applyProtection="1">
      <protection locked="0"/>
    </xf>
    <xf numFmtId="0" fontId="1" fillId="0" borderId="0" xfId="2"/>
    <xf numFmtId="1" fontId="1" fillId="5" borderId="0" xfId="2" applyNumberFormat="1" applyFill="1" applyProtection="1">
      <protection locked="0"/>
    </xf>
    <xf numFmtId="1" fontId="1" fillId="0" borderId="0" xfId="2" applyNumberFormat="1"/>
    <xf numFmtId="0" fontId="1" fillId="0" borderId="21" xfId="2" applyBorder="1"/>
    <xf numFmtId="0" fontId="1" fillId="0" borderId="22" xfId="2" applyBorder="1"/>
    <xf numFmtId="0" fontId="1" fillId="0" borderId="23" xfId="2" applyBorder="1"/>
    <xf numFmtId="0" fontId="11" fillId="0" borderId="57" xfId="2" applyFont="1" applyBorder="1"/>
    <xf numFmtId="0" fontId="11" fillId="0" borderId="58" xfId="2" applyFont="1" applyBorder="1" applyAlignment="1">
      <alignment horizontal="center"/>
    </xf>
    <xf numFmtId="0" fontId="11" fillId="0" borderId="59" xfId="2" applyFont="1" applyBorder="1" applyAlignment="1">
      <alignment horizontal="center"/>
    </xf>
    <xf numFmtId="0" fontId="11" fillId="0" borderId="58" xfId="2" applyFont="1" applyBorder="1"/>
    <xf numFmtId="0" fontId="11" fillId="0" borderId="60" xfId="2" applyFont="1" applyBorder="1"/>
    <xf numFmtId="0" fontId="11" fillId="0" borderId="59" xfId="2" applyFont="1" applyBorder="1"/>
    <xf numFmtId="0" fontId="11" fillId="0" borderId="61" xfId="2" applyFont="1" applyBorder="1"/>
    <xf numFmtId="0" fontId="10" fillId="0" borderId="62" xfId="2" applyFont="1" applyBorder="1"/>
    <xf numFmtId="1" fontId="14" fillId="0" borderId="63" xfId="2" applyNumberFormat="1" applyFont="1" applyBorder="1" applyAlignment="1">
      <alignment horizontal="center"/>
    </xf>
    <xf numFmtId="1" fontId="1" fillId="0" borderId="64" xfId="2" applyNumberFormat="1" applyBorder="1" applyAlignment="1">
      <alignment horizontal="center"/>
    </xf>
    <xf numFmtId="0" fontId="1" fillId="0" borderId="63" xfId="2" applyBorder="1"/>
    <xf numFmtId="0" fontId="1" fillId="0" borderId="65" xfId="2" applyBorder="1"/>
    <xf numFmtId="0" fontId="1" fillId="0" borderId="66" xfId="2" applyBorder="1"/>
    <xf numFmtId="0" fontId="10" fillId="0" borderId="67" xfId="2" applyFont="1" applyBorder="1"/>
    <xf numFmtId="1" fontId="14" fillId="0" borderId="68" xfId="2" applyNumberFormat="1" applyFont="1" applyBorder="1" applyAlignment="1">
      <alignment horizontal="center"/>
    </xf>
    <xf numFmtId="1" fontId="1" fillId="0" borderId="69" xfId="2" applyNumberFormat="1" applyBorder="1" applyAlignment="1">
      <alignment horizontal="center"/>
    </xf>
    <xf numFmtId="0" fontId="1" fillId="0" borderId="68" xfId="2" applyBorder="1"/>
    <xf numFmtId="0" fontId="1" fillId="0" borderId="6" xfId="2" applyBorder="1"/>
    <xf numFmtId="0" fontId="1" fillId="0" borderId="67" xfId="2" applyBorder="1"/>
    <xf numFmtId="0" fontId="10" fillId="0" borderId="67" xfId="2" applyFont="1" applyBorder="1" applyAlignment="1">
      <alignment horizontal="right"/>
    </xf>
    <xf numFmtId="0" fontId="15" fillId="0" borderId="67" xfId="2" applyFont="1" applyBorder="1"/>
    <xf numFmtId="0" fontId="15" fillId="0" borderId="70" xfId="2" applyFont="1" applyBorder="1"/>
    <xf numFmtId="1" fontId="14" fillId="0" borderId="71" xfId="2" applyNumberFormat="1" applyFont="1" applyBorder="1" applyAlignment="1">
      <alignment horizontal="center"/>
    </xf>
    <xf numFmtId="1" fontId="1" fillId="0" borderId="72" xfId="2" applyNumberFormat="1" applyBorder="1" applyAlignment="1">
      <alignment horizontal="center"/>
    </xf>
    <xf numFmtId="0" fontId="1" fillId="0" borderId="71" xfId="2" applyBorder="1"/>
    <xf numFmtId="0" fontId="1" fillId="0" borderId="73" xfId="2" applyBorder="1"/>
    <xf numFmtId="0" fontId="1" fillId="0" borderId="70" xfId="2" applyBorder="1"/>
    <xf numFmtId="0" fontId="11" fillId="0" borderId="74" xfId="2" applyFont="1" applyBorder="1"/>
    <xf numFmtId="0" fontId="1" fillId="0" borderId="75" xfId="2" applyBorder="1"/>
    <xf numFmtId="0" fontId="4" fillId="0" borderId="51" xfId="0" applyNumberFormat="1" applyFont="1" applyBorder="1" applyAlignment="1">
      <alignment horizontal="center" wrapText="1"/>
    </xf>
    <xf numFmtId="1" fontId="4" fillId="0" borderId="76" xfId="0" applyNumberFormat="1" applyFont="1" applyBorder="1" applyAlignment="1">
      <alignment horizontal="right" vertical="center"/>
    </xf>
    <xf numFmtId="1" fontId="4" fillId="0" borderId="77" xfId="0" applyNumberFormat="1" applyFont="1" applyBorder="1" applyAlignment="1">
      <alignment vertical="center"/>
    </xf>
    <xf numFmtId="0" fontId="4" fillId="0" borderId="77" xfId="0" applyNumberFormat="1" applyFont="1" applyBorder="1" applyAlignment="1">
      <alignment horizontal="center" vertical="center" wrapText="1"/>
    </xf>
    <xf numFmtId="1" fontId="3" fillId="6" borderId="77" xfId="0" applyNumberFormat="1" applyFont="1" applyFill="1" applyBorder="1" applyAlignment="1">
      <alignment horizontal="left" vertical="center" wrapText="1"/>
    </xf>
    <xf numFmtId="1" fontId="3" fillId="0" borderId="77" xfId="0" applyNumberFormat="1" applyFont="1" applyFill="1" applyBorder="1" applyAlignment="1">
      <alignment horizontal="left" vertical="center" wrapText="1"/>
    </xf>
    <xf numFmtId="1" fontId="3" fillId="0" borderId="78" xfId="0" applyNumberFormat="1" applyFont="1" applyFill="1" applyBorder="1" applyAlignment="1">
      <alignment horizontal="left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11" fillId="0" borderId="79" xfId="2" applyFont="1" applyBorder="1"/>
    <xf numFmtId="0" fontId="1" fillId="0" borderId="80" xfId="2" applyBorder="1"/>
    <xf numFmtId="0" fontId="1" fillId="0" borderId="48" xfId="2" applyBorder="1"/>
    <xf numFmtId="0" fontId="1" fillId="0" borderId="81" xfId="2" applyBorder="1"/>
    <xf numFmtId="165" fontId="1" fillId="0" borderId="64" xfId="2" applyNumberFormat="1" applyBorder="1"/>
    <xf numFmtId="165" fontId="1" fillId="0" borderId="69" xfId="2" applyNumberFormat="1" applyBorder="1"/>
    <xf numFmtId="165" fontId="1" fillId="0" borderId="72" xfId="2" applyNumberFormat="1" applyBorder="1"/>
    <xf numFmtId="0" fontId="4" fillId="0" borderId="20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vertical="center"/>
    </xf>
    <xf numFmtId="1" fontId="3" fillId="6" borderId="82" xfId="0" applyNumberFormat="1" applyFont="1" applyFill="1" applyBorder="1" applyAlignment="1">
      <alignment horizontal="center" vertical="center" wrapText="1"/>
    </xf>
    <xf numFmtId="0" fontId="4" fillId="0" borderId="51" xfId="0" applyNumberFormat="1" applyFont="1" applyBorder="1" applyAlignment="1">
      <alignment horizontal="center" vertical="center" wrapText="1"/>
    </xf>
    <xf numFmtId="1" fontId="4" fillId="0" borderId="52" xfId="0" applyNumberFormat="1" applyFont="1" applyBorder="1" applyAlignment="1">
      <alignment horizontal="center" vertical="center" wrapText="1"/>
    </xf>
    <xf numFmtId="0" fontId="4" fillId="0" borderId="45" xfId="0" applyNumberFormat="1" applyFont="1" applyBorder="1" applyAlignment="1">
      <alignment horizontal="center" wrapText="1"/>
    </xf>
    <xf numFmtId="1" fontId="4" fillId="0" borderId="46" xfId="0" applyNumberFormat="1" applyFont="1" applyBorder="1" applyAlignment="1">
      <alignment horizontal="center" wrapText="1"/>
    </xf>
    <xf numFmtId="0" fontId="4" fillId="0" borderId="47" xfId="0" applyNumberFormat="1" applyFont="1" applyBorder="1" applyAlignment="1">
      <alignment horizontal="center" wrapText="1"/>
    </xf>
    <xf numFmtId="0" fontId="4" fillId="5" borderId="50" xfId="0" applyNumberFormat="1" applyFont="1" applyFill="1" applyBorder="1" applyAlignment="1">
      <alignment horizontal="center" wrapText="1"/>
    </xf>
    <xf numFmtId="0" fontId="4" fillId="5" borderId="53" xfId="0" applyNumberFormat="1" applyFont="1" applyFill="1" applyBorder="1" applyAlignment="1">
      <alignment horizontal="center" wrapText="1"/>
    </xf>
    <xf numFmtId="0" fontId="4" fillId="5" borderId="47" xfId="0" applyNumberFormat="1" applyFont="1" applyFill="1" applyBorder="1" applyAlignment="1">
      <alignment horizontal="center" wrapText="1"/>
    </xf>
    <xf numFmtId="0" fontId="4" fillId="0" borderId="50" xfId="0" applyNumberFormat="1" applyFont="1" applyBorder="1" applyAlignment="1">
      <alignment horizontal="center" wrapText="1"/>
    </xf>
    <xf numFmtId="0" fontId="3" fillId="4" borderId="4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9" xfId="0" applyFont="1" applyFill="1" applyBorder="1" applyAlignment="1">
      <alignment horizontal="center"/>
    </xf>
    <xf numFmtId="0" fontId="9" fillId="4" borderId="48" xfId="1" applyFill="1" applyBorder="1" applyAlignment="1">
      <alignment horizontal="center"/>
    </xf>
    <xf numFmtId="14" fontId="3" fillId="4" borderId="48" xfId="0" applyNumberFormat="1" applyFont="1" applyFill="1" applyBorder="1" applyAlignment="1">
      <alignment horizontal="center"/>
    </xf>
    <xf numFmtId="0" fontId="3" fillId="4" borderId="48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4" borderId="49" xfId="0" applyFont="1" applyFill="1" applyBorder="1" applyAlignment="1">
      <alignment horizontal="left"/>
    </xf>
    <xf numFmtId="0" fontId="4" fillId="2" borderId="4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11" fillId="0" borderId="21" xfId="2" applyFont="1" applyBorder="1" applyAlignment="1">
      <alignment horizontal="center"/>
    </xf>
    <xf numFmtId="0" fontId="11" fillId="0" borderId="23" xfId="2" applyFont="1" applyBorder="1" applyAlignment="1">
      <alignment horizontal="center"/>
    </xf>
  </cellXfs>
  <cellStyles count="3">
    <cellStyle name="Link" xfId="1" builtinId="8"/>
    <cellStyle name="Standard" xfId="0" builtinId="0"/>
    <cellStyle name="Standard 2" xfId="2" xr:uid="{075A9757-BD5B-46F4-9AAE-5D376A2D12FC}"/>
  </cellStyles>
  <dxfs count="1">
    <dxf>
      <fill>
        <patternFill>
          <bgColor theme="9" tint="0.59996337778862885"/>
        </patternFill>
      </fill>
    </dxf>
  </dxfs>
  <tableStyles count="1" defaultTableStyle="TableStyleMedium9" defaultPivotStyle="PivotStyleMedium4">
    <tableStyle name="Invisible" pivot="0" table="0" count="0" xr9:uid="{F0CFD798-9005-40BE-8F9C-0BF85C56D1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F99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18879</xdr:colOff>
      <xdr:row>4</xdr:row>
      <xdr:rowOff>62314</xdr:rowOff>
    </xdr:from>
    <xdr:to>
      <xdr:col>31</xdr:col>
      <xdr:colOff>846372</xdr:colOff>
      <xdr:row>7</xdr:row>
      <xdr:rowOff>152047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B2314E8-525C-AFE7-68AD-6602E9510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393" y="774464"/>
          <a:ext cx="1824502" cy="917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15</xdr:row>
      <xdr:rowOff>0</xdr:rowOff>
    </xdr:from>
    <xdr:to>
      <xdr:col>7</xdr:col>
      <xdr:colOff>57151</xdr:colOff>
      <xdr:row>23</xdr:row>
      <xdr:rowOff>143108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E503335-A0B4-453B-A892-8D3E76E80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787650"/>
          <a:ext cx="5797550" cy="1616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9"/>
  <sheetViews>
    <sheetView tabSelected="1" zoomScale="140" zoomScaleNormal="140" workbookViewId="0">
      <selection activeCell="O17" sqref="O17"/>
    </sheetView>
  </sheetViews>
  <sheetFormatPr baseColWidth="10" defaultColWidth="9.19921875" defaultRowHeight="12" customHeight="1" x14ac:dyDescent="0.25"/>
  <cols>
    <col min="1" max="1" width="13.19921875" style="1" customWidth="1"/>
    <col min="2" max="2" width="11.69921875" style="1" customWidth="1"/>
    <col min="3" max="3" width="4.19921875" style="1" bestFit="1" customWidth="1"/>
    <col min="4" max="4" width="4.19921875" style="1" customWidth="1"/>
    <col min="5" max="5" width="3" style="1" bestFit="1" customWidth="1"/>
    <col min="6" max="6" width="3.09765625" style="1" bestFit="1" customWidth="1"/>
    <col min="7" max="7" width="4.69921875" style="1" customWidth="1"/>
    <col min="8" max="23" width="4.19921875" style="1" customWidth="1"/>
    <col min="24" max="24" width="4.69921875" style="1" customWidth="1"/>
    <col min="25" max="27" width="4.19921875" style="1" customWidth="1"/>
    <col min="28" max="29" width="4.19921875" style="11" customWidth="1"/>
    <col min="30" max="30" width="5.19921875" style="1" customWidth="1"/>
    <col min="31" max="31" width="5.19921875" style="1" bestFit="1" customWidth="1"/>
    <col min="32" max="16384" width="9.19921875" style="1"/>
  </cols>
  <sheetData>
    <row r="1" spans="1:35" ht="24.95" customHeight="1" x14ac:dyDescent="0.4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147" t="s">
        <v>1</v>
      </c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1"/>
      <c r="AC1" s="92"/>
      <c r="AD1" s="89"/>
      <c r="AE1" s="89"/>
      <c r="AF1" s="93"/>
    </row>
    <row r="2" spans="1:35" ht="5.25" customHeight="1" x14ac:dyDescent="0.25">
      <c r="A2" s="9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8"/>
      <c r="AC2" s="16"/>
      <c r="AD2" s="14"/>
      <c r="AE2" s="14"/>
      <c r="AF2" s="95"/>
    </row>
    <row r="3" spans="1:35" ht="21.95" customHeight="1" x14ac:dyDescent="0.25">
      <c r="A3" s="96" t="s">
        <v>2</v>
      </c>
      <c r="B3" s="26" t="s">
        <v>80</v>
      </c>
      <c r="C3" s="26"/>
      <c r="D3" s="27"/>
      <c r="E3" s="28"/>
      <c r="F3" s="28"/>
      <c r="G3" s="28"/>
      <c r="H3" s="28"/>
      <c r="I3" s="28"/>
      <c r="J3" s="28"/>
      <c r="K3" s="12"/>
      <c r="L3" s="12"/>
      <c r="M3" s="12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30"/>
      <c r="AC3" s="31"/>
      <c r="AD3" s="12"/>
      <c r="AE3" s="12"/>
      <c r="AF3" s="97"/>
    </row>
    <row r="4" spans="1:35" ht="5.25" customHeight="1" x14ac:dyDescent="0.25">
      <c r="A4" s="9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8"/>
      <c r="AC4" s="16"/>
      <c r="AD4" s="14"/>
      <c r="AE4" s="14"/>
      <c r="AF4" s="95"/>
    </row>
    <row r="5" spans="1:35" ht="21.95" customHeight="1" x14ac:dyDescent="0.25">
      <c r="A5" s="98" t="s">
        <v>3</v>
      </c>
      <c r="B5" s="234"/>
      <c r="C5" s="235"/>
      <c r="D5" s="235"/>
      <c r="E5" s="235"/>
      <c r="F5" s="235"/>
      <c r="G5" s="235"/>
      <c r="H5" s="239"/>
      <c r="I5" s="14"/>
      <c r="J5" s="46" t="s">
        <v>4</v>
      </c>
      <c r="K5" s="47"/>
      <c r="L5" s="48"/>
      <c r="M5" s="48"/>
      <c r="N5" s="48"/>
      <c r="O5" s="48"/>
      <c r="P5" s="218"/>
      <c r="Q5" s="48"/>
      <c r="R5" s="48"/>
      <c r="S5" s="48"/>
      <c r="T5" s="48"/>
      <c r="U5" s="48"/>
      <c r="V5" s="48"/>
      <c r="W5" s="48"/>
      <c r="X5" s="48"/>
      <c r="Y5" s="48"/>
      <c r="Z5" s="48"/>
      <c r="AA5" s="49"/>
      <c r="AB5" s="49"/>
      <c r="AC5" s="50"/>
      <c r="AD5" s="20"/>
      <c r="AE5" s="20"/>
      <c r="AF5" s="99"/>
    </row>
    <row r="6" spans="1:35" ht="21.95" customHeight="1" x14ac:dyDescent="0.25">
      <c r="A6" s="98" t="s">
        <v>5</v>
      </c>
      <c r="B6" s="234"/>
      <c r="C6" s="235"/>
      <c r="D6" s="236"/>
      <c r="E6" s="236"/>
      <c r="F6" s="236"/>
      <c r="G6" s="236"/>
      <c r="H6" s="237"/>
      <c r="I6" s="14"/>
      <c r="J6" s="51" t="s">
        <v>6</v>
      </c>
      <c r="K6" s="40"/>
      <c r="L6" s="40"/>
      <c r="M6" s="40"/>
      <c r="N6" s="42" t="s">
        <v>7</v>
      </c>
      <c r="O6" s="40"/>
      <c r="P6" s="40"/>
      <c r="Q6" s="43"/>
      <c r="R6" s="40"/>
      <c r="S6" s="41" t="s">
        <v>8</v>
      </c>
      <c r="T6" s="40"/>
      <c r="U6" s="41"/>
      <c r="V6" s="40"/>
      <c r="W6" s="40" t="s">
        <v>9</v>
      </c>
      <c r="X6" s="40"/>
      <c r="Y6" s="40"/>
      <c r="Z6" s="44"/>
      <c r="AA6" s="44"/>
      <c r="AB6" s="44"/>
      <c r="AC6" s="52"/>
      <c r="AD6" s="21"/>
      <c r="AE6" s="21"/>
      <c r="AF6" s="100"/>
    </row>
    <row r="7" spans="1:35" ht="21.95" customHeight="1" x14ac:dyDescent="0.25">
      <c r="A7" s="98" t="s">
        <v>10</v>
      </c>
      <c r="B7" s="234"/>
      <c r="C7" s="235"/>
      <c r="D7" s="236"/>
      <c r="E7" s="236"/>
      <c r="F7" s="236"/>
      <c r="G7" s="236"/>
      <c r="H7" s="237"/>
      <c r="I7" s="14"/>
      <c r="J7" s="51" t="s">
        <v>11</v>
      </c>
      <c r="K7" s="40"/>
      <c r="L7" s="40"/>
      <c r="M7" s="40"/>
      <c r="N7" s="42" t="s">
        <v>12</v>
      </c>
      <c r="O7" s="40"/>
      <c r="P7" s="40"/>
      <c r="Q7" s="40"/>
      <c r="R7" s="40"/>
      <c r="S7" s="45" t="s">
        <v>13</v>
      </c>
      <c r="T7" s="40"/>
      <c r="U7" s="41"/>
      <c r="V7" s="40"/>
      <c r="W7" s="40" t="s">
        <v>14</v>
      </c>
      <c r="X7" s="40"/>
      <c r="Y7" s="40"/>
      <c r="Z7" s="44"/>
      <c r="AA7" s="44"/>
      <c r="AB7" s="44"/>
      <c r="AC7" s="52"/>
      <c r="AD7" s="21"/>
      <c r="AE7" s="21"/>
      <c r="AF7" s="100"/>
      <c r="AI7"/>
    </row>
    <row r="8" spans="1:35" ht="21.95" customHeight="1" x14ac:dyDescent="0.25">
      <c r="A8" s="98" t="s">
        <v>15</v>
      </c>
      <c r="B8" s="234"/>
      <c r="C8" s="235"/>
      <c r="D8" s="236"/>
      <c r="E8" s="236"/>
      <c r="F8" s="236"/>
      <c r="G8" s="236"/>
      <c r="H8" s="237"/>
      <c r="I8" s="14"/>
      <c r="J8" s="53" t="s">
        <v>16</v>
      </c>
      <c r="K8" s="54"/>
      <c r="L8" s="54"/>
      <c r="M8" s="54"/>
      <c r="N8" s="54" t="s">
        <v>17</v>
      </c>
      <c r="O8" s="54"/>
      <c r="P8" s="54"/>
      <c r="Q8" s="54"/>
      <c r="R8" s="54"/>
      <c r="S8" s="54" t="s">
        <v>18</v>
      </c>
      <c r="T8" s="54"/>
      <c r="U8" s="55"/>
      <c r="V8" s="54"/>
      <c r="W8" s="54" t="s">
        <v>19</v>
      </c>
      <c r="X8" s="54"/>
      <c r="Y8" s="54"/>
      <c r="Z8" s="56"/>
      <c r="AA8" s="56"/>
      <c r="AB8" s="56"/>
      <c r="AC8" s="57"/>
      <c r="AD8" s="21"/>
      <c r="AE8" s="21"/>
      <c r="AF8" s="100"/>
    </row>
    <row r="9" spans="1:35" ht="5.25" customHeight="1" x14ac:dyDescent="0.25">
      <c r="A9" s="9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8"/>
      <c r="AC9" s="16"/>
      <c r="AD9" s="14"/>
      <c r="AE9" s="14"/>
      <c r="AF9" s="95"/>
    </row>
    <row r="10" spans="1:35" ht="21.95" customHeight="1" x14ac:dyDescent="0.25">
      <c r="A10" s="154" t="s">
        <v>20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6"/>
      <c r="S10" s="22"/>
      <c r="T10" s="240" t="s">
        <v>21</v>
      </c>
      <c r="U10" s="241"/>
      <c r="V10" s="241"/>
      <c r="W10" s="241"/>
      <c r="X10" s="241"/>
      <c r="Y10" s="242"/>
      <c r="Z10" s="23"/>
      <c r="AA10" s="23"/>
      <c r="AB10" s="24"/>
      <c r="AC10" s="24"/>
      <c r="AD10" s="15"/>
      <c r="AE10" s="15"/>
      <c r="AF10" s="101"/>
    </row>
    <row r="11" spans="1:35" ht="5.25" customHeight="1" x14ac:dyDescent="0.25">
      <c r="A11" s="9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7"/>
      <c r="O11" s="17"/>
      <c r="P11" s="17"/>
      <c r="Q11" s="17"/>
      <c r="R11" s="17"/>
      <c r="S11" s="17"/>
      <c r="T11" s="86"/>
      <c r="U11" s="17"/>
      <c r="V11" s="17"/>
      <c r="W11" s="17"/>
      <c r="X11" s="17"/>
      <c r="Y11" s="87"/>
      <c r="Z11" s="17"/>
      <c r="AA11" s="17"/>
      <c r="AB11" s="18"/>
      <c r="AC11" s="16"/>
      <c r="AD11" s="14"/>
      <c r="AE11" s="14"/>
      <c r="AF11" s="95"/>
    </row>
    <row r="12" spans="1:35" ht="21.95" customHeight="1" x14ac:dyDescent="0.25">
      <c r="A12" s="98" t="s">
        <v>22</v>
      </c>
      <c r="B12" s="234"/>
      <c r="C12" s="235"/>
      <c r="D12" s="236"/>
      <c r="E12" s="236"/>
      <c r="F12" s="236"/>
      <c r="G12" s="236"/>
      <c r="H12" s="237"/>
      <c r="I12" s="22"/>
      <c r="J12" s="19" t="s">
        <v>23</v>
      </c>
      <c r="K12" s="229"/>
      <c r="L12" s="230"/>
      <c r="M12" s="230"/>
      <c r="N12" s="230"/>
      <c r="O12" s="230"/>
      <c r="P12" s="230"/>
      <c r="Q12" s="231"/>
      <c r="R12" s="22"/>
      <c r="S12" s="22"/>
      <c r="T12" s="32" t="s">
        <v>24</v>
      </c>
      <c r="U12" s="35"/>
      <c r="V12" s="25"/>
      <c r="W12" s="33" t="s">
        <v>25</v>
      </c>
      <c r="X12" s="35"/>
      <c r="Y12" s="34"/>
      <c r="Z12" s="23"/>
      <c r="AA12" s="23"/>
      <c r="AB12" s="24"/>
      <c r="AC12" s="24"/>
      <c r="AD12" s="15"/>
      <c r="AE12" s="15"/>
      <c r="AF12" s="101"/>
    </row>
    <row r="13" spans="1:35" ht="21.95" customHeight="1" x14ac:dyDescent="0.25">
      <c r="A13" s="98" t="s">
        <v>26</v>
      </c>
      <c r="B13" s="234"/>
      <c r="C13" s="235"/>
      <c r="D13" s="236"/>
      <c r="E13" s="236"/>
      <c r="F13" s="236"/>
      <c r="G13" s="236"/>
      <c r="H13" s="237"/>
      <c r="I13" s="22"/>
      <c r="J13" s="19" t="s">
        <v>27</v>
      </c>
      <c r="K13" s="232"/>
      <c r="L13" s="230"/>
      <c r="M13" s="230"/>
      <c r="N13" s="230"/>
      <c r="O13" s="230"/>
      <c r="P13" s="230"/>
      <c r="Q13" s="231"/>
      <c r="R13" s="22"/>
      <c r="S13" s="22"/>
      <c r="T13" s="22"/>
      <c r="U13" s="22"/>
      <c r="V13" s="22"/>
      <c r="W13" s="22"/>
      <c r="X13" s="22"/>
      <c r="Y13" s="17"/>
      <c r="Z13" s="17"/>
      <c r="AA13" s="17"/>
      <c r="AB13" s="18"/>
      <c r="AC13" s="16"/>
      <c r="AD13" s="14"/>
      <c r="AE13" s="14"/>
      <c r="AF13" s="95"/>
    </row>
    <row r="14" spans="1:35" ht="21.95" customHeight="1" x14ac:dyDescent="0.25">
      <c r="A14" s="98" t="s">
        <v>28</v>
      </c>
      <c r="B14" s="234"/>
      <c r="C14" s="235"/>
      <c r="D14" s="236"/>
      <c r="E14" s="236"/>
      <c r="F14" s="236"/>
      <c r="G14" s="236"/>
      <c r="H14" s="237"/>
      <c r="I14" s="22"/>
      <c r="J14" s="19"/>
      <c r="K14" s="233"/>
      <c r="L14" s="230"/>
      <c r="M14" s="230"/>
      <c r="N14" s="230"/>
      <c r="O14" s="230"/>
      <c r="P14" s="230"/>
      <c r="Q14" s="231"/>
      <c r="R14" s="22"/>
      <c r="S14" s="22"/>
      <c r="T14" s="22"/>
      <c r="U14" s="22"/>
      <c r="V14" s="22"/>
      <c r="W14" s="19"/>
      <c r="X14" s="19" t="s">
        <v>29</v>
      </c>
      <c r="Y14" s="234"/>
      <c r="Z14" s="236"/>
      <c r="AA14" s="236"/>
      <c r="AB14" s="236"/>
      <c r="AC14" s="236"/>
      <c r="AD14" s="236"/>
      <c r="AE14" s="236"/>
      <c r="AF14" s="238"/>
    </row>
    <row r="15" spans="1:35" ht="5.25" customHeight="1" thickBot="1" x14ac:dyDescent="0.3">
      <c r="A15" s="9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8"/>
      <c r="AC15" s="16"/>
      <c r="AD15" s="14"/>
      <c r="AE15" s="14"/>
      <c r="AF15" s="95"/>
    </row>
    <row r="16" spans="1:35" s="4" customFormat="1" ht="75" x14ac:dyDescent="0.25">
      <c r="A16" s="120"/>
      <c r="B16" s="121"/>
      <c r="C16" s="201"/>
      <c r="D16" s="122"/>
      <c r="E16" s="225" t="s">
        <v>30</v>
      </c>
      <c r="F16" s="226"/>
      <c r="G16" s="227"/>
      <c r="H16" s="228" t="s">
        <v>31</v>
      </c>
      <c r="I16" s="224"/>
      <c r="J16" s="123" t="s">
        <v>32</v>
      </c>
      <c r="K16" s="228" t="s">
        <v>33</v>
      </c>
      <c r="L16" s="224"/>
      <c r="M16" s="222" t="s">
        <v>34</v>
      </c>
      <c r="N16" s="223"/>
      <c r="O16" s="124" t="s">
        <v>35</v>
      </c>
      <c r="P16" s="222" t="s">
        <v>36</v>
      </c>
      <c r="Q16" s="224"/>
      <c r="R16" s="222" t="s">
        <v>37</v>
      </c>
      <c r="S16" s="223"/>
      <c r="T16" s="222" t="s">
        <v>38</v>
      </c>
      <c r="U16" s="223"/>
      <c r="V16" s="126" t="s">
        <v>82</v>
      </c>
      <c r="W16" s="126" t="s">
        <v>39</v>
      </c>
      <c r="X16" s="125" t="s">
        <v>83</v>
      </c>
      <c r="Y16" s="125" t="s">
        <v>84</v>
      </c>
      <c r="Z16" s="126" t="s">
        <v>40</v>
      </c>
      <c r="AA16" s="126" t="s">
        <v>41</v>
      </c>
      <c r="AB16" s="127" t="s">
        <v>42</v>
      </c>
      <c r="AC16" s="128" t="s">
        <v>43</v>
      </c>
      <c r="AD16" s="121" t="s">
        <v>44</v>
      </c>
      <c r="AE16" s="220" t="s">
        <v>45</v>
      </c>
      <c r="AF16" s="221"/>
    </row>
    <row r="17" spans="1:32" s="4" customFormat="1" ht="15.75" x14ac:dyDescent="0.25">
      <c r="A17" s="102"/>
      <c r="B17" s="36"/>
      <c r="C17" s="202"/>
      <c r="D17" s="61"/>
      <c r="E17" s="157"/>
      <c r="F17" s="158"/>
      <c r="G17" s="159"/>
      <c r="H17" s="69"/>
      <c r="I17" s="70"/>
      <c r="J17" s="72">
        <v>6</v>
      </c>
      <c r="K17" s="76">
        <v>6</v>
      </c>
      <c r="L17" s="77">
        <v>6</v>
      </c>
      <c r="M17" s="76">
        <v>6</v>
      </c>
      <c r="N17" s="77">
        <v>6</v>
      </c>
      <c r="O17" s="80"/>
      <c r="P17" s="76">
        <v>10</v>
      </c>
      <c r="Q17" s="77">
        <v>10</v>
      </c>
      <c r="R17" s="76">
        <v>6</v>
      </c>
      <c r="S17" s="77">
        <v>6</v>
      </c>
      <c r="T17" s="76">
        <v>6</v>
      </c>
      <c r="U17" s="77">
        <v>6</v>
      </c>
      <c r="V17" s="72">
        <v>6</v>
      </c>
      <c r="W17" s="84">
        <v>6</v>
      </c>
      <c r="X17" s="65">
        <v>6</v>
      </c>
      <c r="Y17" s="61">
        <v>6</v>
      </c>
      <c r="Z17" s="72">
        <v>2</v>
      </c>
      <c r="AA17" s="84">
        <v>0</v>
      </c>
      <c r="AB17" s="58"/>
      <c r="AC17" s="37"/>
      <c r="AD17" s="38"/>
      <c r="AE17" s="39" t="s">
        <v>46</v>
      </c>
      <c r="AF17" s="103" t="s">
        <v>47</v>
      </c>
    </row>
    <row r="18" spans="1:32" s="4" customFormat="1" ht="31.5" x14ac:dyDescent="0.25">
      <c r="A18" s="104"/>
      <c r="B18" s="5"/>
      <c r="C18" s="203"/>
      <c r="D18" s="62"/>
      <c r="E18" s="139"/>
      <c r="F18" s="160"/>
      <c r="G18" s="140" t="s">
        <v>48</v>
      </c>
      <c r="H18" s="67"/>
      <c r="I18" s="71" t="s">
        <v>69</v>
      </c>
      <c r="J18" s="73"/>
      <c r="K18" s="66"/>
      <c r="L18" s="71" t="s">
        <v>69</v>
      </c>
      <c r="M18" s="66"/>
      <c r="N18" s="71" t="s">
        <v>69</v>
      </c>
      <c r="O18" s="81"/>
      <c r="P18" s="66"/>
      <c r="Q18" s="71" t="s">
        <v>69</v>
      </c>
      <c r="R18" s="66"/>
      <c r="S18" s="71" t="s">
        <v>69</v>
      </c>
      <c r="T18" s="66"/>
      <c r="U18" s="71" t="s">
        <v>69</v>
      </c>
      <c r="V18" s="216" t="s">
        <v>49</v>
      </c>
      <c r="W18" s="73"/>
      <c r="X18" s="66"/>
      <c r="Y18" s="62"/>
      <c r="Z18" s="217" t="s">
        <v>50</v>
      </c>
      <c r="AA18" s="73"/>
      <c r="AB18" s="59"/>
      <c r="AC18" s="6"/>
      <c r="AD18" s="7"/>
      <c r="AE18" s="8"/>
      <c r="AF18" s="105" t="s">
        <v>51</v>
      </c>
    </row>
    <row r="19" spans="1:32" s="4" customFormat="1" ht="15.75" x14ac:dyDescent="0.25">
      <c r="A19" s="106" t="s">
        <v>52</v>
      </c>
      <c r="B19" s="13" t="s">
        <v>53</v>
      </c>
      <c r="C19" s="204" t="s">
        <v>54</v>
      </c>
      <c r="D19" s="63" t="s">
        <v>55</v>
      </c>
      <c r="E19" s="141" t="s">
        <v>56</v>
      </c>
      <c r="F19" s="161" t="s">
        <v>57</v>
      </c>
      <c r="G19" s="142" t="s">
        <v>81</v>
      </c>
      <c r="H19" s="67">
        <v>8</v>
      </c>
      <c r="I19" s="63">
        <v>0</v>
      </c>
      <c r="J19" s="74">
        <v>3</v>
      </c>
      <c r="K19" s="67">
        <v>8</v>
      </c>
      <c r="L19" s="63">
        <v>4</v>
      </c>
      <c r="M19" s="67">
        <v>8</v>
      </c>
      <c r="N19" s="63">
        <v>4</v>
      </c>
      <c r="O19" s="82"/>
      <c r="P19" s="67">
        <v>8</v>
      </c>
      <c r="Q19" s="63">
        <v>4</v>
      </c>
      <c r="R19" s="67">
        <v>8</v>
      </c>
      <c r="S19" s="63">
        <v>4</v>
      </c>
      <c r="T19" s="67">
        <v>6</v>
      </c>
      <c r="U19" s="63">
        <v>3</v>
      </c>
      <c r="V19" s="74">
        <v>6</v>
      </c>
      <c r="W19" s="74">
        <v>8</v>
      </c>
      <c r="X19" s="67">
        <v>15</v>
      </c>
      <c r="Y19" s="63">
        <v>8</v>
      </c>
      <c r="Z19" s="74">
        <v>2.5</v>
      </c>
      <c r="AA19" s="74">
        <v>0</v>
      </c>
      <c r="AB19" s="60"/>
      <c r="AC19" s="7"/>
      <c r="AD19" s="7"/>
      <c r="AE19" s="9"/>
      <c r="AF19" s="107"/>
    </row>
    <row r="20" spans="1:32" ht="21.95" customHeight="1" x14ac:dyDescent="0.25">
      <c r="A20" s="129"/>
      <c r="B20" s="130"/>
      <c r="C20" s="205"/>
      <c r="D20" s="208" t="str" cm="1">
        <f t="array" ref="D20">_xlfn.IFS(AND(C20&lt;=Alterkat!B$7,C20&gt;=Alterkat!C$7),Alterkat!E$7,AND(C20&lt;=Alterkat!B$8,C20&gt;=Alterkat!C$8),Alterkat!E$8,AND(C20&lt;=Alterkat!B$9,C20&gt;=Alterkat!C$9),Alterkat!E$9,AND(C20&lt;=Alterkat!B$10,C20&gt;=Alterkat!C$10),Alterkat!E$10,AND(C20&lt;=Alterkat!B$11,C20&gt;=Alterkat!C$11),Alterkat!E$11,AND(C20&lt;=Alterkat!B$12,C20&gt;=Alterkat!C$12),Alterkat!E$12,AND(C20&lt;=Alterkat!B$13,C20&gt;=Alterkat!C$13),Alterkat!E$13)</f>
        <v>EV</v>
      </c>
      <c r="E20" s="143"/>
      <c r="F20" s="162"/>
      <c r="G20" s="144"/>
      <c r="H20" s="132"/>
      <c r="I20" s="131"/>
      <c r="J20" s="133"/>
      <c r="K20" s="134"/>
      <c r="L20" s="135"/>
      <c r="M20" s="134"/>
      <c r="N20" s="135"/>
      <c r="O20" s="83"/>
      <c r="P20" s="134"/>
      <c r="Q20" s="135"/>
      <c r="R20" s="134"/>
      <c r="S20" s="135"/>
      <c r="T20" s="134"/>
      <c r="U20" s="135"/>
      <c r="V20" s="133"/>
      <c r="W20" s="133"/>
      <c r="X20" s="134"/>
      <c r="Y20" s="135"/>
      <c r="Z20" s="133"/>
      <c r="AA20" s="133"/>
      <c r="AB20" s="136">
        <f>SUMPRODUCT(J$17:Z$17,J20:Z20)</f>
        <v>0</v>
      </c>
      <c r="AC20" s="137">
        <f>ROUNDUP(AB20/10,0)</f>
        <v>0</v>
      </c>
      <c r="AD20" s="138">
        <f>SUMPRODUCT(H$19:AA$19,H20:AA20)</f>
        <v>0</v>
      </c>
      <c r="AE20" s="149"/>
      <c r="AF20" s="148"/>
    </row>
    <row r="21" spans="1:32" ht="21.95" customHeight="1" x14ac:dyDescent="0.25">
      <c r="A21" s="108"/>
      <c r="B21" s="2"/>
      <c r="C21" s="206"/>
      <c r="D21" s="208" t="str" cm="1">
        <f t="array" ref="D21">_xlfn.IFS(AND(C21&lt;=Alterkat!B$7,C21&gt;=Alterkat!C$7),Alterkat!E$7,AND(C21&lt;=Alterkat!B$8,C21&gt;=Alterkat!C$8),Alterkat!E$8,AND(C21&lt;=Alterkat!B$9,C21&gt;=Alterkat!C$9),Alterkat!E$9,AND(C21&lt;=Alterkat!B$10,C21&gt;=Alterkat!C$10),Alterkat!E$10,AND(C21&lt;=Alterkat!B$11,C21&gt;=Alterkat!C$11),Alterkat!E$11,AND(C21&lt;=Alterkat!B$12,C21&gt;=Alterkat!C$12),Alterkat!E$12,AND(C21&lt;=Alterkat!B$13,C21&gt;=Alterkat!C$13),Alterkat!E$13)</f>
        <v>EV</v>
      </c>
      <c r="E21" s="143"/>
      <c r="F21" s="162"/>
      <c r="G21" s="144"/>
      <c r="H21" s="68"/>
      <c r="I21" s="64"/>
      <c r="J21" s="75"/>
      <c r="K21" s="78"/>
      <c r="L21" s="79"/>
      <c r="M21" s="78"/>
      <c r="N21" s="79"/>
      <c r="O21" s="83"/>
      <c r="P21" s="78"/>
      <c r="Q21" s="79"/>
      <c r="R21" s="78"/>
      <c r="S21" s="79"/>
      <c r="T21" s="78"/>
      <c r="U21" s="79"/>
      <c r="V21" s="75"/>
      <c r="W21" s="75"/>
      <c r="X21" s="78"/>
      <c r="Y21" s="79"/>
      <c r="Z21" s="75"/>
      <c r="AA21" s="75"/>
      <c r="AB21" s="85">
        <f t="shared" ref="AB21:AB39" si="0">J21*J$17+K21*K$17+L21*L$17+M21*M$17+N21*N$17+P21*P$17+Q21*Q$17+R21*R$17+S21*S$17+T21*T$17+U21*U$17+V21*V$17+W21*W$17+X21*X$17+Y21*Y$17+Z21*Z$17</f>
        <v>0</v>
      </c>
      <c r="AC21" s="10">
        <f t="shared" ref="AC21:AC39" si="1">ROUNDUP(AB21/10,0)</f>
        <v>0</v>
      </c>
      <c r="AD21" s="3">
        <f t="shared" ref="AD21:AD39" si="2">H21*H$19+I21*I$19+J21*J$19+K21*K$19+L21*L$19+M21*M$19+N21*N$19+P21*P$19+Q21*Q$19+R21*R$19+S21*S$19+T21*T$19+U21*U$19+V21*V$19+W21*W$19+X21*X$19+Y21*Y$19+Z21*Z$19+AA21*AA$19</f>
        <v>0</v>
      </c>
      <c r="AE21" s="150"/>
      <c r="AF21" s="151"/>
    </row>
    <row r="22" spans="1:32" ht="21.95" customHeight="1" x14ac:dyDescent="0.25">
      <c r="A22" s="129"/>
      <c r="B22" s="130"/>
      <c r="C22" s="205"/>
      <c r="D22" s="208" t="str" cm="1">
        <f t="array" ref="D22">_xlfn.IFS(AND(C22&lt;=Alterkat!B$7,C22&gt;=Alterkat!C$7),Alterkat!E$7,AND(C22&lt;=Alterkat!B$8,C22&gt;=Alterkat!C$8),Alterkat!E$8,AND(C22&lt;=Alterkat!B$9,C22&gt;=Alterkat!C$9),Alterkat!E$9,AND(C22&lt;=Alterkat!B$10,C22&gt;=Alterkat!C$10),Alterkat!E$10,AND(C22&lt;=Alterkat!B$11,C22&gt;=Alterkat!C$11),Alterkat!E$11,AND(C22&lt;=Alterkat!B$12,C22&gt;=Alterkat!C$12),Alterkat!E$12,AND(C22&lt;=Alterkat!B$13,C22&gt;=Alterkat!C$13),Alterkat!E$13)</f>
        <v>EV</v>
      </c>
      <c r="E22" s="143"/>
      <c r="F22" s="162"/>
      <c r="G22" s="144"/>
      <c r="H22" s="132"/>
      <c r="I22" s="131"/>
      <c r="J22" s="133"/>
      <c r="K22" s="134"/>
      <c r="L22" s="135"/>
      <c r="M22" s="134"/>
      <c r="N22" s="135"/>
      <c r="O22" s="83"/>
      <c r="P22" s="134"/>
      <c r="Q22" s="135"/>
      <c r="R22" s="134"/>
      <c r="S22" s="135"/>
      <c r="T22" s="134"/>
      <c r="U22" s="135"/>
      <c r="V22" s="133"/>
      <c r="W22" s="133"/>
      <c r="X22" s="134"/>
      <c r="Y22" s="135"/>
      <c r="Z22" s="133"/>
      <c r="AA22" s="133"/>
      <c r="AB22" s="136">
        <f t="shared" si="0"/>
        <v>0</v>
      </c>
      <c r="AC22" s="137">
        <f t="shared" si="1"/>
        <v>0</v>
      </c>
      <c r="AD22" s="138">
        <f t="shared" si="2"/>
        <v>0</v>
      </c>
      <c r="AE22" s="149"/>
      <c r="AF22" s="148"/>
    </row>
    <row r="23" spans="1:32" ht="21.95" customHeight="1" x14ac:dyDescent="0.25">
      <c r="A23" s="108"/>
      <c r="B23" s="2"/>
      <c r="C23" s="206"/>
      <c r="D23" s="208" t="str" cm="1">
        <f t="array" ref="D23">_xlfn.IFS(AND(C23&lt;=Alterkat!B$7,C23&gt;=Alterkat!C$7),Alterkat!E$7,AND(C23&lt;=Alterkat!B$8,C23&gt;=Alterkat!C$8),Alterkat!E$8,AND(C23&lt;=Alterkat!B$9,C23&gt;=Alterkat!C$9),Alterkat!E$9,AND(C23&lt;=Alterkat!B$10,C23&gt;=Alterkat!C$10),Alterkat!E$10,AND(C23&lt;=Alterkat!B$11,C23&gt;=Alterkat!C$11),Alterkat!E$11,AND(C23&lt;=Alterkat!B$12,C23&gt;=Alterkat!C$12),Alterkat!E$12,AND(C23&lt;=Alterkat!B$13,C23&gt;=Alterkat!C$13),Alterkat!E$13)</f>
        <v>EV</v>
      </c>
      <c r="E23" s="143"/>
      <c r="F23" s="162"/>
      <c r="G23" s="144"/>
      <c r="H23" s="68"/>
      <c r="I23" s="64"/>
      <c r="J23" s="75"/>
      <c r="K23" s="78"/>
      <c r="L23" s="79"/>
      <c r="M23" s="78"/>
      <c r="N23" s="79"/>
      <c r="O23" s="83"/>
      <c r="P23" s="78"/>
      <c r="Q23" s="79"/>
      <c r="R23" s="78"/>
      <c r="S23" s="79"/>
      <c r="T23" s="78"/>
      <c r="U23" s="79"/>
      <c r="V23" s="75"/>
      <c r="W23" s="75"/>
      <c r="X23" s="78"/>
      <c r="Y23" s="79"/>
      <c r="Z23" s="75"/>
      <c r="AA23" s="75"/>
      <c r="AB23" s="85">
        <f t="shared" si="0"/>
        <v>0</v>
      </c>
      <c r="AC23" s="10">
        <f t="shared" si="1"/>
        <v>0</v>
      </c>
      <c r="AD23" s="3">
        <f t="shared" si="2"/>
        <v>0</v>
      </c>
      <c r="AE23" s="150"/>
      <c r="AF23" s="151"/>
    </row>
    <row r="24" spans="1:32" ht="21.95" customHeight="1" x14ac:dyDescent="0.25">
      <c r="A24" s="129"/>
      <c r="B24" s="130"/>
      <c r="C24" s="205"/>
      <c r="D24" s="208" t="str" cm="1">
        <f t="array" ref="D24">_xlfn.IFS(AND(C24&lt;=Alterkat!B$7,C24&gt;=Alterkat!C$7),Alterkat!E$7,AND(C24&lt;=Alterkat!B$8,C24&gt;=Alterkat!C$8),Alterkat!E$8,AND(C24&lt;=Alterkat!B$9,C24&gt;=Alterkat!C$9),Alterkat!E$9,AND(C24&lt;=Alterkat!B$10,C24&gt;=Alterkat!C$10),Alterkat!E$10,AND(C24&lt;=Alterkat!B$11,C24&gt;=Alterkat!C$11),Alterkat!E$11,AND(C24&lt;=Alterkat!B$12,C24&gt;=Alterkat!C$12),Alterkat!E$12,AND(C24&lt;=Alterkat!B$13,C24&gt;=Alterkat!C$13),Alterkat!E$13)</f>
        <v>EV</v>
      </c>
      <c r="E24" s="143"/>
      <c r="F24" s="162"/>
      <c r="G24" s="144"/>
      <c r="H24" s="132"/>
      <c r="I24" s="131"/>
      <c r="J24" s="133"/>
      <c r="K24" s="134"/>
      <c r="L24" s="135"/>
      <c r="M24" s="134"/>
      <c r="N24" s="135"/>
      <c r="O24" s="83"/>
      <c r="P24" s="134"/>
      <c r="Q24" s="135"/>
      <c r="R24" s="134"/>
      <c r="S24" s="135"/>
      <c r="T24" s="134"/>
      <c r="U24" s="135"/>
      <c r="V24" s="133"/>
      <c r="W24" s="133"/>
      <c r="X24" s="134"/>
      <c r="Y24" s="135"/>
      <c r="Z24" s="133"/>
      <c r="AA24" s="133"/>
      <c r="AB24" s="136">
        <f t="shared" si="0"/>
        <v>0</v>
      </c>
      <c r="AC24" s="137">
        <f t="shared" si="1"/>
        <v>0</v>
      </c>
      <c r="AD24" s="138">
        <f t="shared" si="2"/>
        <v>0</v>
      </c>
      <c r="AE24" s="149"/>
      <c r="AF24" s="148"/>
    </row>
    <row r="25" spans="1:32" ht="21.95" customHeight="1" x14ac:dyDescent="0.25">
      <c r="A25" s="108"/>
      <c r="B25" s="2"/>
      <c r="C25" s="206"/>
      <c r="D25" s="208" t="str" cm="1">
        <f t="array" ref="D25">_xlfn.IFS(AND(C25&lt;=Alterkat!B$7,C25&gt;=Alterkat!C$7),Alterkat!E$7,AND(C25&lt;=Alterkat!B$8,C25&gt;=Alterkat!C$8),Alterkat!E$8,AND(C25&lt;=Alterkat!B$9,C25&gt;=Alterkat!C$9),Alterkat!E$9,AND(C25&lt;=Alterkat!B$10,C25&gt;=Alterkat!C$10),Alterkat!E$10,AND(C25&lt;=Alterkat!B$11,C25&gt;=Alterkat!C$11),Alterkat!E$11,AND(C25&lt;=Alterkat!B$12,C25&gt;=Alterkat!C$12),Alterkat!E$12,AND(C25&lt;=Alterkat!B$13,C25&gt;=Alterkat!C$13),Alterkat!E$13)</f>
        <v>EV</v>
      </c>
      <c r="E25" s="143"/>
      <c r="F25" s="162"/>
      <c r="G25" s="144"/>
      <c r="H25" s="68"/>
      <c r="I25" s="64"/>
      <c r="J25" s="75"/>
      <c r="K25" s="78"/>
      <c r="L25" s="79"/>
      <c r="M25" s="78"/>
      <c r="N25" s="79"/>
      <c r="O25" s="83"/>
      <c r="P25" s="78"/>
      <c r="Q25" s="79"/>
      <c r="R25" s="78"/>
      <c r="S25" s="79"/>
      <c r="T25" s="78"/>
      <c r="U25" s="79"/>
      <c r="V25" s="75"/>
      <c r="W25" s="75"/>
      <c r="X25" s="78"/>
      <c r="Y25" s="79"/>
      <c r="Z25" s="75"/>
      <c r="AA25" s="75"/>
      <c r="AB25" s="85">
        <f t="shared" si="0"/>
        <v>0</v>
      </c>
      <c r="AC25" s="10">
        <f t="shared" si="1"/>
        <v>0</v>
      </c>
      <c r="AD25" s="3">
        <f t="shared" si="2"/>
        <v>0</v>
      </c>
      <c r="AE25" s="150"/>
      <c r="AF25" s="151"/>
    </row>
    <row r="26" spans="1:32" ht="21.95" customHeight="1" x14ac:dyDescent="0.25">
      <c r="A26" s="129"/>
      <c r="B26" s="130"/>
      <c r="C26" s="205"/>
      <c r="D26" s="208" t="str" cm="1">
        <f t="array" ref="D26">_xlfn.IFS(AND(C26&lt;=Alterkat!B$7,C26&gt;=Alterkat!C$7),Alterkat!E$7,AND(C26&lt;=Alterkat!B$8,C26&gt;=Alterkat!C$8),Alterkat!E$8,AND(C26&lt;=Alterkat!B$9,C26&gt;=Alterkat!C$9),Alterkat!E$9,AND(C26&lt;=Alterkat!B$10,C26&gt;=Alterkat!C$10),Alterkat!E$10,AND(C26&lt;=Alterkat!B$11,C26&gt;=Alterkat!C$11),Alterkat!E$11,AND(C26&lt;=Alterkat!B$12,C26&gt;=Alterkat!C$12),Alterkat!E$12,AND(C26&lt;=Alterkat!B$13,C26&gt;=Alterkat!C$13),Alterkat!E$13)</f>
        <v>EV</v>
      </c>
      <c r="E26" s="143"/>
      <c r="F26" s="162"/>
      <c r="G26" s="144"/>
      <c r="H26" s="132"/>
      <c r="I26" s="131"/>
      <c r="J26" s="133"/>
      <c r="K26" s="134"/>
      <c r="L26" s="135"/>
      <c r="M26" s="134"/>
      <c r="N26" s="135"/>
      <c r="O26" s="83"/>
      <c r="P26" s="134"/>
      <c r="Q26" s="135"/>
      <c r="R26" s="134"/>
      <c r="S26" s="135"/>
      <c r="T26" s="134"/>
      <c r="U26" s="135"/>
      <c r="V26" s="133"/>
      <c r="W26" s="133"/>
      <c r="X26" s="134"/>
      <c r="Y26" s="135"/>
      <c r="Z26" s="133"/>
      <c r="AA26" s="133"/>
      <c r="AB26" s="136">
        <f t="shared" si="0"/>
        <v>0</v>
      </c>
      <c r="AC26" s="137">
        <f t="shared" si="1"/>
        <v>0</v>
      </c>
      <c r="AD26" s="138">
        <f t="shared" si="2"/>
        <v>0</v>
      </c>
      <c r="AE26" s="149"/>
      <c r="AF26" s="148"/>
    </row>
    <row r="27" spans="1:32" ht="21.95" customHeight="1" x14ac:dyDescent="0.25">
      <c r="A27" s="108"/>
      <c r="B27" s="2"/>
      <c r="C27" s="206"/>
      <c r="D27" s="208" t="str" cm="1">
        <f t="array" ref="D27">_xlfn.IFS(AND(C27&lt;=Alterkat!B$7,C27&gt;=Alterkat!C$7),Alterkat!E$7,AND(C27&lt;=Alterkat!B$8,C27&gt;=Alterkat!C$8),Alterkat!E$8,AND(C27&lt;=Alterkat!B$9,C27&gt;=Alterkat!C$9),Alterkat!E$9,AND(C27&lt;=Alterkat!B$10,C27&gt;=Alterkat!C$10),Alterkat!E$10,AND(C27&lt;=Alterkat!B$11,C27&gt;=Alterkat!C$11),Alterkat!E$11,AND(C27&lt;=Alterkat!B$12,C27&gt;=Alterkat!C$12),Alterkat!E$12,AND(C27&lt;=Alterkat!B$13,C27&gt;=Alterkat!C$13),Alterkat!E$13)</f>
        <v>EV</v>
      </c>
      <c r="E27" s="143"/>
      <c r="F27" s="162"/>
      <c r="G27" s="144"/>
      <c r="H27" s="68"/>
      <c r="I27" s="64"/>
      <c r="J27" s="75"/>
      <c r="K27" s="78"/>
      <c r="L27" s="79"/>
      <c r="M27" s="78"/>
      <c r="N27" s="79"/>
      <c r="O27" s="83"/>
      <c r="P27" s="78"/>
      <c r="Q27" s="79"/>
      <c r="R27" s="78"/>
      <c r="S27" s="79"/>
      <c r="T27" s="78"/>
      <c r="U27" s="79"/>
      <c r="V27" s="75"/>
      <c r="W27" s="75"/>
      <c r="X27" s="78"/>
      <c r="Y27" s="79"/>
      <c r="Z27" s="75"/>
      <c r="AA27" s="75"/>
      <c r="AB27" s="85">
        <f t="shared" si="0"/>
        <v>0</v>
      </c>
      <c r="AC27" s="10">
        <f t="shared" si="1"/>
        <v>0</v>
      </c>
      <c r="AD27" s="3">
        <f t="shared" si="2"/>
        <v>0</v>
      </c>
      <c r="AE27" s="150"/>
      <c r="AF27" s="151"/>
    </row>
    <row r="28" spans="1:32" ht="21.95" customHeight="1" x14ac:dyDescent="0.25">
      <c r="A28" s="129"/>
      <c r="B28" s="130"/>
      <c r="C28" s="205"/>
      <c r="D28" s="208" t="str" cm="1">
        <f t="array" ref="D28">_xlfn.IFS(AND(C28&lt;=Alterkat!B$7,C28&gt;=Alterkat!C$7),Alterkat!E$7,AND(C28&lt;=Alterkat!B$8,C28&gt;=Alterkat!C$8),Alterkat!E$8,AND(C28&lt;=Alterkat!B$9,C28&gt;=Alterkat!C$9),Alterkat!E$9,AND(C28&lt;=Alterkat!B$10,C28&gt;=Alterkat!C$10),Alterkat!E$10,AND(C28&lt;=Alterkat!B$11,C28&gt;=Alterkat!C$11),Alterkat!E$11,AND(C28&lt;=Alterkat!B$12,C28&gt;=Alterkat!C$12),Alterkat!E$12,AND(C28&lt;=Alterkat!B$13,C28&gt;=Alterkat!C$13),Alterkat!E$13)</f>
        <v>EV</v>
      </c>
      <c r="E28" s="143"/>
      <c r="F28" s="162"/>
      <c r="G28" s="144"/>
      <c r="H28" s="132"/>
      <c r="I28" s="131"/>
      <c r="J28" s="133"/>
      <c r="K28" s="134"/>
      <c r="L28" s="135"/>
      <c r="M28" s="134"/>
      <c r="N28" s="135"/>
      <c r="O28" s="83"/>
      <c r="P28" s="134"/>
      <c r="Q28" s="135"/>
      <c r="R28" s="134"/>
      <c r="S28" s="135"/>
      <c r="T28" s="134"/>
      <c r="U28" s="135"/>
      <c r="V28" s="133"/>
      <c r="W28" s="133"/>
      <c r="X28" s="134"/>
      <c r="Y28" s="135"/>
      <c r="Z28" s="133"/>
      <c r="AA28" s="133"/>
      <c r="AB28" s="136">
        <f t="shared" si="0"/>
        <v>0</v>
      </c>
      <c r="AC28" s="137">
        <f t="shared" si="1"/>
        <v>0</v>
      </c>
      <c r="AD28" s="138">
        <f t="shared" si="2"/>
        <v>0</v>
      </c>
      <c r="AE28" s="149"/>
      <c r="AF28" s="148"/>
    </row>
    <row r="29" spans="1:32" ht="21.95" customHeight="1" x14ac:dyDescent="0.25">
      <c r="A29" s="108"/>
      <c r="B29" s="2"/>
      <c r="C29" s="206"/>
      <c r="D29" s="208" t="str" cm="1">
        <f t="array" ref="D29">_xlfn.IFS(AND(C29&lt;=Alterkat!B$7,C29&gt;=Alterkat!C$7),Alterkat!E$7,AND(C29&lt;=Alterkat!B$8,C29&gt;=Alterkat!C$8),Alterkat!E$8,AND(C29&lt;=Alterkat!B$9,C29&gt;=Alterkat!C$9),Alterkat!E$9,AND(C29&lt;=Alterkat!B$10,C29&gt;=Alterkat!C$10),Alterkat!E$10,AND(C29&lt;=Alterkat!B$11,C29&gt;=Alterkat!C$11),Alterkat!E$11,AND(C29&lt;=Alterkat!B$12,C29&gt;=Alterkat!C$12),Alterkat!E$12,AND(C29&lt;=Alterkat!B$13,C29&gt;=Alterkat!C$13),Alterkat!E$13)</f>
        <v>EV</v>
      </c>
      <c r="E29" s="143"/>
      <c r="F29" s="162"/>
      <c r="G29" s="144"/>
      <c r="H29" s="68"/>
      <c r="I29" s="64"/>
      <c r="J29" s="75"/>
      <c r="K29" s="78"/>
      <c r="L29" s="79"/>
      <c r="M29" s="78"/>
      <c r="N29" s="79"/>
      <c r="O29" s="83"/>
      <c r="P29" s="78"/>
      <c r="Q29" s="79"/>
      <c r="R29" s="78"/>
      <c r="S29" s="79"/>
      <c r="T29" s="78"/>
      <c r="U29" s="79"/>
      <c r="V29" s="75"/>
      <c r="W29" s="75"/>
      <c r="X29" s="78"/>
      <c r="Y29" s="79"/>
      <c r="Z29" s="75"/>
      <c r="AA29" s="75"/>
      <c r="AB29" s="85">
        <f t="shared" si="0"/>
        <v>0</v>
      </c>
      <c r="AC29" s="10">
        <f t="shared" si="1"/>
        <v>0</v>
      </c>
      <c r="AD29" s="3">
        <f t="shared" si="2"/>
        <v>0</v>
      </c>
      <c r="AE29" s="150"/>
      <c r="AF29" s="151"/>
    </row>
    <row r="30" spans="1:32" ht="21.95" customHeight="1" x14ac:dyDescent="0.25">
      <c r="A30" s="129"/>
      <c r="B30" s="130"/>
      <c r="C30" s="205"/>
      <c r="D30" s="208" t="str" cm="1">
        <f t="array" ref="D30">_xlfn.IFS(AND(C30&lt;=Alterkat!B$7,C30&gt;=Alterkat!C$7),Alterkat!E$7,AND(C30&lt;=Alterkat!B$8,C30&gt;=Alterkat!C$8),Alterkat!E$8,AND(C30&lt;=Alterkat!B$9,C30&gt;=Alterkat!C$9),Alterkat!E$9,AND(C30&lt;=Alterkat!B$10,C30&gt;=Alterkat!C$10),Alterkat!E$10,AND(C30&lt;=Alterkat!B$11,C30&gt;=Alterkat!C$11),Alterkat!E$11,AND(C30&lt;=Alterkat!B$12,C30&gt;=Alterkat!C$12),Alterkat!E$12,AND(C30&lt;=Alterkat!B$13,C30&gt;=Alterkat!C$13),Alterkat!E$13)</f>
        <v>EV</v>
      </c>
      <c r="E30" s="143"/>
      <c r="F30" s="162"/>
      <c r="G30" s="144"/>
      <c r="H30" s="132"/>
      <c r="I30" s="131"/>
      <c r="J30" s="133"/>
      <c r="K30" s="134"/>
      <c r="L30" s="135"/>
      <c r="M30" s="134"/>
      <c r="N30" s="135"/>
      <c r="O30" s="83"/>
      <c r="P30" s="134"/>
      <c r="Q30" s="135"/>
      <c r="R30" s="134"/>
      <c r="S30" s="135"/>
      <c r="T30" s="134"/>
      <c r="U30" s="135"/>
      <c r="V30" s="133"/>
      <c r="W30" s="133"/>
      <c r="X30" s="134"/>
      <c r="Y30" s="135"/>
      <c r="Z30" s="133"/>
      <c r="AA30" s="133"/>
      <c r="AB30" s="136">
        <f t="shared" si="0"/>
        <v>0</v>
      </c>
      <c r="AC30" s="137">
        <f t="shared" si="1"/>
        <v>0</v>
      </c>
      <c r="AD30" s="138">
        <f t="shared" si="2"/>
        <v>0</v>
      </c>
      <c r="AE30" s="149"/>
      <c r="AF30" s="148"/>
    </row>
    <row r="31" spans="1:32" ht="21.95" customHeight="1" x14ac:dyDescent="0.25">
      <c r="A31" s="108"/>
      <c r="B31" s="2"/>
      <c r="C31" s="206"/>
      <c r="D31" s="208" t="str" cm="1">
        <f t="array" ref="D31">_xlfn.IFS(AND(C31&lt;=Alterkat!B$7,C31&gt;=Alterkat!C$7),Alterkat!E$7,AND(C31&lt;=Alterkat!B$8,C31&gt;=Alterkat!C$8),Alterkat!E$8,AND(C31&lt;=Alterkat!B$9,C31&gt;=Alterkat!C$9),Alterkat!E$9,AND(C31&lt;=Alterkat!B$10,C31&gt;=Alterkat!C$10),Alterkat!E$10,AND(C31&lt;=Alterkat!B$11,C31&gt;=Alterkat!C$11),Alterkat!E$11,AND(C31&lt;=Alterkat!B$12,C31&gt;=Alterkat!C$12),Alterkat!E$12,AND(C31&lt;=Alterkat!B$13,C31&gt;=Alterkat!C$13),Alterkat!E$13)</f>
        <v>EV</v>
      </c>
      <c r="E31" s="143"/>
      <c r="F31" s="162"/>
      <c r="G31" s="144"/>
      <c r="H31" s="68"/>
      <c r="I31" s="64"/>
      <c r="J31" s="75"/>
      <c r="K31" s="78"/>
      <c r="L31" s="79"/>
      <c r="M31" s="78"/>
      <c r="N31" s="79"/>
      <c r="O31" s="83"/>
      <c r="P31" s="78"/>
      <c r="Q31" s="79"/>
      <c r="R31" s="78"/>
      <c r="S31" s="79"/>
      <c r="T31" s="78"/>
      <c r="U31" s="79"/>
      <c r="V31" s="75"/>
      <c r="W31" s="75"/>
      <c r="X31" s="78"/>
      <c r="Y31" s="79"/>
      <c r="Z31" s="75"/>
      <c r="AA31" s="75"/>
      <c r="AB31" s="85">
        <f t="shared" si="0"/>
        <v>0</v>
      </c>
      <c r="AC31" s="10">
        <f t="shared" si="1"/>
        <v>0</v>
      </c>
      <c r="AD31" s="3">
        <f t="shared" si="2"/>
        <v>0</v>
      </c>
      <c r="AE31" s="150"/>
      <c r="AF31" s="151"/>
    </row>
    <row r="32" spans="1:32" ht="21.95" customHeight="1" x14ac:dyDescent="0.25">
      <c r="A32" s="129"/>
      <c r="B32" s="130"/>
      <c r="C32" s="205"/>
      <c r="D32" s="208" t="str" cm="1">
        <f t="array" ref="D32">_xlfn.IFS(AND(C32&lt;=Alterkat!B$7,C32&gt;=Alterkat!C$7),Alterkat!E$7,AND(C32&lt;=Alterkat!B$8,C32&gt;=Alterkat!C$8),Alterkat!E$8,AND(C32&lt;=Alterkat!B$9,C32&gt;=Alterkat!C$9),Alterkat!E$9,AND(C32&lt;=Alterkat!B$10,C32&gt;=Alterkat!C$10),Alterkat!E$10,AND(C32&lt;=Alterkat!B$11,C32&gt;=Alterkat!C$11),Alterkat!E$11,AND(C32&lt;=Alterkat!B$12,C32&gt;=Alterkat!C$12),Alterkat!E$12,AND(C32&lt;=Alterkat!B$13,C32&gt;=Alterkat!C$13),Alterkat!E$13)</f>
        <v>EV</v>
      </c>
      <c r="E32" s="143"/>
      <c r="F32" s="162"/>
      <c r="G32" s="144"/>
      <c r="H32" s="132"/>
      <c r="I32" s="131"/>
      <c r="J32" s="133"/>
      <c r="K32" s="134"/>
      <c r="L32" s="135"/>
      <c r="M32" s="134"/>
      <c r="N32" s="135"/>
      <c r="O32" s="83"/>
      <c r="P32" s="134"/>
      <c r="Q32" s="135"/>
      <c r="R32" s="134"/>
      <c r="S32" s="135"/>
      <c r="T32" s="134"/>
      <c r="U32" s="135"/>
      <c r="V32" s="133"/>
      <c r="W32" s="133"/>
      <c r="X32" s="134"/>
      <c r="Y32" s="135"/>
      <c r="Z32" s="133"/>
      <c r="AA32" s="133"/>
      <c r="AB32" s="136">
        <f t="shared" si="0"/>
        <v>0</v>
      </c>
      <c r="AC32" s="137">
        <f t="shared" si="1"/>
        <v>0</v>
      </c>
      <c r="AD32" s="138">
        <f t="shared" si="2"/>
        <v>0</v>
      </c>
      <c r="AE32" s="149"/>
      <c r="AF32" s="148"/>
    </row>
    <row r="33" spans="1:32" ht="21.95" customHeight="1" x14ac:dyDescent="0.25">
      <c r="A33" s="108"/>
      <c r="B33" s="2"/>
      <c r="C33" s="206"/>
      <c r="D33" s="208" t="str" cm="1">
        <f t="array" ref="D33">_xlfn.IFS(AND(C33&lt;=Alterkat!B$7,C33&gt;=Alterkat!C$7),Alterkat!E$7,AND(C33&lt;=Alterkat!B$8,C33&gt;=Alterkat!C$8),Alterkat!E$8,AND(C33&lt;=Alterkat!B$9,C33&gt;=Alterkat!C$9),Alterkat!E$9,AND(C33&lt;=Alterkat!B$10,C33&gt;=Alterkat!C$10),Alterkat!E$10,AND(C33&lt;=Alterkat!B$11,C33&gt;=Alterkat!C$11),Alterkat!E$11,AND(C33&lt;=Alterkat!B$12,C33&gt;=Alterkat!C$12),Alterkat!E$12,AND(C33&lt;=Alterkat!B$13,C33&gt;=Alterkat!C$13),Alterkat!E$13)</f>
        <v>EV</v>
      </c>
      <c r="E33" s="143"/>
      <c r="F33" s="162"/>
      <c r="G33" s="144"/>
      <c r="H33" s="68"/>
      <c r="I33" s="64"/>
      <c r="J33" s="75"/>
      <c r="K33" s="78"/>
      <c r="L33" s="79"/>
      <c r="M33" s="78"/>
      <c r="N33" s="79"/>
      <c r="O33" s="83"/>
      <c r="P33" s="78"/>
      <c r="Q33" s="79"/>
      <c r="R33" s="78"/>
      <c r="S33" s="79"/>
      <c r="T33" s="78"/>
      <c r="U33" s="79"/>
      <c r="V33" s="75"/>
      <c r="W33" s="75"/>
      <c r="X33" s="78"/>
      <c r="Y33" s="79"/>
      <c r="Z33" s="75"/>
      <c r="AA33" s="75"/>
      <c r="AB33" s="85">
        <f t="shared" si="0"/>
        <v>0</v>
      </c>
      <c r="AC33" s="10">
        <f t="shared" si="1"/>
        <v>0</v>
      </c>
      <c r="AD33" s="3">
        <f t="shared" si="2"/>
        <v>0</v>
      </c>
      <c r="AE33" s="150"/>
      <c r="AF33" s="151"/>
    </row>
    <row r="34" spans="1:32" ht="21.95" customHeight="1" x14ac:dyDescent="0.25">
      <c r="A34" s="129"/>
      <c r="B34" s="130"/>
      <c r="C34" s="205"/>
      <c r="D34" s="208" t="str" cm="1">
        <f t="array" ref="D34">_xlfn.IFS(AND(C34&lt;=Alterkat!B$7,C34&gt;=Alterkat!C$7),Alterkat!E$7,AND(C34&lt;=Alterkat!B$8,C34&gt;=Alterkat!C$8),Alterkat!E$8,AND(C34&lt;=Alterkat!B$9,C34&gt;=Alterkat!C$9),Alterkat!E$9,AND(C34&lt;=Alterkat!B$10,C34&gt;=Alterkat!C$10),Alterkat!E$10,AND(C34&lt;=Alterkat!B$11,C34&gt;=Alterkat!C$11),Alterkat!E$11,AND(C34&lt;=Alterkat!B$12,C34&gt;=Alterkat!C$12),Alterkat!E$12,AND(C34&lt;=Alterkat!B$13,C34&gt;=Alterkat!C$13),Alterkat!E$13)</f>
        <v>EV</v>
      </c>
      <c r="E34" s="143"/>
      <c r="F34" s="162"/>
      <c r="G34" s="144"/>
      <c r="H34" s="132"/>
      <c r="I34" s="131"/>
      <c r="J34" s="133"/>
      <c r="K34" s="134"/>
      <c r="L34" s="135"/>
      <c r="M34" s="134"/>
      <c r="N34" s="135"/>
      <c r="O34" s="83"/>
      <c r="P34" s="134"/>
      <c r="Q34" s="135"/>
      <c r="R34" s="134"/>
      <c r="S34" s="135"/>
      <c r="T34" s="134"/>
      <c r="U34" s="135"/>
      <c r="V34" s="133"/>
      <c r="W34" s="133"/>
      <c r="X34" s="134"/>
      <c r="Y34" s="135"/>
      <c r="Z34" s="133"/>
      <c r="AA34" s="133"/>
      <c r="AB34" s="136">
        <f t="shared" si="0"/>
        <v>0</v>
      </c>
      <c r="AC34" s="137">
        <f t="shared" si="1"/>
        <v>0</v>
      </c>
      <c r="AD34" s="138">
        <f t="shared" si="2"/>
        <v>0</v>
      </c>
      <c r="AE34" s="149"/>
      <c r="AF34" s="148"/>
    </row>
    <row r="35" spans="1:32" ht="21.95" customHeight="1" x14ac:dyDescent="0.25">
      <c r="A35" s="108"/>
      <c r="B35" s="2"/>
      <c r="C35" s="206"/>
      <c r="D35" s="208" t="str" cm="1">
        <f t="array" ref="D35">_xlfn.IFS(AND(C35&lt;=Alterkat!B$7,C35&gt;=Alterkat!C$7),Alterkat!E$7,AND(C35&lt;=Alterkat!B$8,C35&gt;=Alterkat!C$8),Alterkat!E$8,AND(C35&lt;=Alterkat!B$9,C35&gt;=Alterkat!C$9),Alterkat!E$9,AND(C35&lt;=Alterkat!B$10,C35&gt;=Alterkat!C$10),Alterkat!E$10,AND(C35&lt;=Alterkat!B$11,C35&gt;=Alterkat!C$11),Alterkat!E$11,AND(C35&lt;=Alterkat!B$12,C35&gt;=Alterkat!C$12),Alterkat!E$12,AND(C35&lt;=Alterkat!B$13,C35&gt;=Alterkat!C$13),Alterkat!E$13)</f>
        <v>EV</v>
      </c>
      <c r="E35" s="143"/>
      <c r="F35" s="162"/>
      <c r="G35" s="144"/>
      <c r="H35" s="68"/>
      <c r="I35" s="64"/>
      <c r="J35" s="75"/>
      <c r="K35" s="78"/>
      <c r="L35" s="79"/>
      <c r="M35" s="78"/>
      <c r="N35" s="79"/>
      <c r="O35" s="83"/>
      <c r="P35" s="78"/>
      <c r="Q35" s="79"/>
      <c r="R35" s="78"/>
      <c r="S35" s="79"/>
      <c r="T35" s="78"/>
      <c r="U35" s="79"/>
      <c r="V35" s="75"/>
      <c r="W35" s="75"/>
      <c r="X35" s="78"/>
      <c r="Y35" s="79"/>
      <c r="Z35" s="75"/>
      <c r="AA35" s="75"/>
      <c r="AB35" s="85">
        <f t="shared" si="0"/>
        <v>0</v>
      </c>
      <c r="AC35" s="10">
        <f t="shared" si="1"/>
        <v>0</v>
      </c>
      <c r="AD35" s="3">
        <f t="shared" si="2"/>
        <v>0</v>
      </c>
      <c r="AE35" s="150"/>
      <c r="AF35" s="151"/>
    </row>
    <row r="36" spans="1:32" ht="21.95" customHeight="1" x14ac:dyDescent="0.25">
      <c r="A36" s="129"/>
      <c r="B36" s="130"/>
      <c r="C36" s="205"/>
      <c r="D36" s="208" t="str" cm="1">
        <f t="array" ref="D36">_xlfn.IFS(AND(C36&lt;=Alterkat!B$7,C36&gt;=Alterkat!C$7),Alterkat!E$7,AND(C36&lt;=Alterkat!B$8,C36&gt;=Alterkat!C$8),Alterkat!E$8,AND(C36&lt;=Alterkat!B$9,C36&gt;=Alterkat!C$9),Alterkat!E$9,AND(C36&lt;=Alterkat!B$10,C36&gt;=Alterkat!C$10),Alterkat!E$10,AND(C36&lt;=Alterkat!B$11,C36&gt;=Alterkat!C$11),Alterkat!E$11,AND(C36&lt;=Alterkat!B$12,C36&gt;=Alterkat!C$12),Alterkat!E$12,AND(C36&lt;=Alterkat!B$13,C36&gt;=Alterkat!C$13),Alterkat!E$13)</f>
        <v>EV</v>
      </c>
      <c r="E36" s="143"/>
      <c r="F36" s="162"/>
      <c r="G36" s="144"/>
      <c r="H36" s="132"/>
      <c r="I36" s="131"/>
      <c r="J36" s="133"/>
      <c r="K36" s="134"/>
      <c r="L36" s="135"/>
      <c r="M36" s="134"/>
      <c r="N36" s="135"/>
      <c r="O36" s="83"/>
      <c r="P36" s="134"/>
      <c r="Q36" s="135"/>
      <c r="R36" s="134"/>
      <c r="S36" s="135"/>
      <c r="T36" s="134"/>
      <c r="U36" s="135"/>
      <c r="V36" s="133"/>
      <c r="W36" s="133"/>
      <c r="X36" s="134"/>
      <c r="Y36" s="135"/>
      <c r="Z36" s="133"/>
      <c r="AA36" s="133"/>
      <c r="AB36" s="136">
        <f t="shared" si="0"/>
        <v>0</v>
      </c>
      <c r="AC36" s="137">
        <f t="shared" si="1"/>
        <v>0</v>
      </c>
      <c r="AD36" s="138">
        <f t="shared" si="2"/>
        <v>0</v>
      </c>
      <c r="AE36" s="149"/>
      <c r="AF36" s="148"/>
    </row>
    <row r="37" spans="1:32" ht="21.95" customHeight="1" x14ac:dyDescent="0.25">
      <c r="A37" s="108"/>
      <c r="B37" s="2"/>
      <c r="C37" s="206"/>
      <c r="D37" s="208" t="str" cm="1">
        <f t="array" ref="D37">_xlfn.IFS(AND(C37&lt;=Alterkat!B$7,C37&gt;=Alterkat!C$7),Alterkat!E$7,AND(C37&lt;=Alterkat!B$8,C37&gt;=Alterkat!C$8),Alterkat!E$8,AND(C37&lt;=Alterkat!B$9,C37&gt;=Alterkat!C$9),Alterkat!E$9,AND(C37&lt;=Alterkat!B$10,C37&gt;=Alterkat!C$10),Alterkat!E$10,AND(C37&lt;=Alterkat!B$11,C37&gt;=Alterkat!C$11),Alterkat!E$11,AND(C37&lt;=Alterkat!B$12,C37&gt;=Alterkat!C$12),Alterkat!E$12,AND(C37&lt;=Alterkat!B$13,C37&gt;=Alterkat!C$13),Alterkat!E$13)</f>
        <v>EV</v>
      </c>
      <c r="E37" s="143"/>
      <c r="F37" s="162"/>
      <c r="G37" s="144"/>
      <c r="H37" s="68"/>
      <c r="I37" s="64"/>
      <c r="J37" s="75"/>
      <c r="K37" s="78"/>
      <c r="L37" s="79"/>
      <c r="M37" s="78"/>
      <c r="N37" s="79"/>
      <c r="O37" s="83"/>
      <c r="P37" s="78"/>
      <c r="Q37" s="79"/>
      <c r="R37" s="78"/>
      <c r="S37" s="79"/>
      <c r="T37" s="78"/>
      <c r="U37" s="79"/>
      <c r="V37" s="75"/>
      <c r="W37" s="75"/>
      <c r="X37" s="78"/>
      <c r="Y37" s="79"/>
      <c r="Z37" s="75"/>
      <c r="AA37" s="75"/>
      <c r="AB37" s="85">
        <f t="shared" si="0"/>
        <v>0</v>
      </c>
      <c r="AC37" s="10">
        <f t="shared" si="1"/>
        <v>0</v>
      </c>
      <c r="AD37" s="3">
        <f t="shared" si="2"/>
        <v>0</v>
      </c>
      <c r="AE37" s="150"/>
      <c r="AF37" s="151"/>
    </row>
    <row r="38" spans="1:32" ht="21.95" customHeight="1" x14ac:dyDescent="0.25">
      <c r="A38" s="129"/>
      <c r="B38" s="130"/>
      <c r="C38" s="205"/>
      <c r="D38" s="208" t="str" cm="1">
        <f t="array" ref="D38">_xlfn.IFS(AND(C38&lt;=Alterkat!B$7,C38&gt;=Alterkat!C$7),Alterkat!E$7,AND(C38&lt;=Alterkat!B$8,C38&gt;=Alterkat!C$8),Alterkat!E$8,AND(C38&lt;=Alterkat!B$9,C38&gt;=Alterkat!C$9),Alterkat!E$9,AND(C38&lt;=Alterkat!B$10,C38&gt;=Alterkat!C$10),Alterkat!E$10,AND(C38&lt;=Alterkat!B$11,C38&gt;=Alterkat!C$11),Alterkat!E$11,AND(C38&lt;=Alterkat!B$12,C38&gt;=Alterkat!C$12),Alterkat!E$12,AND(C38&lt;=Alterkat!B$13,C38&gt;=Alterkat!C$13),Alterkat!E$13)</f>
        <v>EV</v>
      </c>
      <c r="E38" s="143"/>
      <c r="F38" s="162"/>
      <c r="G38" s="144"/>
      <c r="H38" s="132"/>
      <c r="I38" s="131"/>
      <c r="J38" s="133"/>
      <c r="K38" s="134"/>
      <c r="L38" s="135"/>
      <c r="M38" s="134"/>
      <c r="N38" s="135"/>
      <c r="O38" s="83"/>
      <c r="P38" s="134"/>
      <c r="Q38" s="135"/>
      <c r="R38" s="134"/>
      <c r="S38" s="135"/>
      <c r="T38" s="134"/>
      <c r="U38" s="135"/>
      <c r="V38" s="133"/>
      <c r="W38" s="133"/>
      <c r="X38" s="134"/>
      <c r="Y38" s="135"/>
      <c r="Z38" s="133"/>
      <c r="AA38" s="133"/>
      <c r="AB38" s="136">
        <f t="shared" si="0"/>
        <v>0</v>
      </c>
      <c r="AC38" s="137">
        <f t="shared" si="1"/>
        <v>0</v>
      </c>
      <c r="AD38" s="138">
        <f t="shared" si="2"/>
        <v>0</v>
      </c>
      <c r="AE38" s="149"/>
      <c r="AF38" s="148"/>
    </row>
    <row r="39" spans="1:32" ht="21.95" customHeight="1" thickBot="1" x14ac:dyDescent="0.3">
      <c r="A39" s="109"/>
      <c r="B39" s="110"/>
      <c r="C39" s="207"/>
      <c r="D39" s="219" t="str" cm="1">
        <f t="array" ref="D39">_xlfn.IFS(AND(C39&lt;=Alterkat!B$7,C39&gt;=Alterkat!C$7),Alterkat!E$7,AND(C39&lt;=Alterkat!B$8,C39&gt;=Alterkat!C$8),Alterkat!E$8,AND(C39&lt;=Alterkat!B$9,C39&gt;=Alterkat!C$9),Alterkat!E$9,AND(C39&lt;=Alterkat!B$10,C39&gt;=Alterkat!C$10),Alterkat!E$10,AND(C39&lt;=Alterkat!B$11,C39&gt;=Alterkat!C$11),Alterkat!E$11,AND(C39&lt;=Alterkat!B$12,C39&gt;=Alterkat!C$12),Alterkat!E$12,AND(C39&lt;=Alterkat!B$13,C39&gt;=Alterkat!C$13),Alterkat!E$13)</f>
        <v>EV</v>
      </c>
      <c r="E39" s="145"/>
      <c r="F39" s="163"/>
      <c r="G39" s="146"/>
      <c r="H39" s="112"/>
      <c r="I39" s="111"/>
      <c r="J39" s="113"/>
      <c r="K39" s="114"/>
      <c r="L39" s="115"/>
      <c r="M39" s="114"/>
      <c r="N39" s="115"/>
      <c r="O39" s="116"/>
      <c r="P39" s="114"/>
      <c r="Q39" s="115"/>
      <c r="R39" s="114"/>
      <c r="S39" s="115"/>
      <c r="T39" s="114"/>
      <c r="U39" s="115"/>
      <c r="V39" s="113"/>
      <c r="W39" s="113"/>
      <c r="X39" s="114"/>
      <c r="Y39" s="115"/>
      <c r="Z39" s="113"/>
      <c r="AA39" s="113"/>
      <c r="AB39" s="117">
        <f t="shared" si="0"/>
        <v>0</v>
      </c>
      <c r="AC39" s="118">
        <f t="shared" si="1"/>
        <v>0</v>
      </c>
      <c r="AD39" s="119">
        <f t="shared" si="2"/>
        <v>0</v>
      </c>
      <c r="AE39" s="152"/>
      <c r="AF39" s="153"/>
    </row>
  </sheetData>
  <protectedRanges>
    <protectedRange sqref="A20:C37" name="Namen"/>
    <protectedRange sqref="A38:C38" name="Namen_2"/>
    <protectedRange sqref="D20:E20 E21:E38 D21:D39" name="Namen_4"/>
    <protectedRange sqref="O20:O34" name="Bereich1"/>
  </protectedRanges>
  <mergeCells count="20">
    <mergeCell ref="Y14:AF14"/>
    <mergeCell ref="B5:H5"/>
    <mergeCell ref="B6:H6"/>
    <mergeCell ref="B7:H7"/>
    <mergeCell ref="B8:H8"/>
    <mergeCell ref="B12:H12"/>
    <mergeCell ref="T10:Y10"/>
    <mergeCell ref="E16:G16"/>
    <mergeCell ref="H16:I16"/>
    <mergeCell ref="K16:L16"/>
    <mergeCell ref="K12:Q12"/>
    <mergeCell ref="K13:Q13"/>
    <mergeCell ref="K14:Q14"/>
    <mergeCell ref="B13:H13"/>
    <mergeCell ref="B14:H14"/>
    <mergeCell ref="AE16:AF16"/>
    <mergeCell ref="M16:N16"/>
    <mergeCell ref="T16:U16"/>
    <mergeCell ref="R16:S16"/>
    <mergeCell ref="P16:Q16"/>
  </mergeCells>
  <phoneticPr fontId="2" type="noConversion"/>
  <pageMargins left="0.35433070866141736" right="0.19685039370078741" top="0.27559055118110237" bottom="0.13" header="0.35433070866141736" footer="0.26"/>
  <pageSetup paperSize="9" scale="63" orientation="landscape" horizontalDpi="4294967292" verticalDpi="4294967292" r:id="rId1"/>
  <headerFooter alignWithMargins="0">
    <oddFooter>&amp;C&amp;"Helvetica,Standard"&amp;11&amp;F&amp;R&amp;D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E58CE-DBE3-47A8-9BC3-E69C85C2E9F9}">
  <sheetPr>
    <pageSetUpPr fitToPage="1"/>
  </sheetPr>
  <dimension ref="A2:I13"/>
  <sheetViews>
    <sheetView workbookViewId="0">
      <selection activeCell="I40" sqref="I40"/>
    </sheetView>
  </sheetViews>
  <sheetFormatPr baseColWidth="10" defaultColWidth="8.3984375" defaultRowHeight="15" x14ac:dyDescent="0.25"/>
  <cols>
    <col min="1" max="1" width="12.59765625" style="166" bestFit="1" customWidth="1"/>
    <col min="2" max="3" width="7.8984375" style="166" customWidth="1"/>
    <col min="4" max="4" width="9.5" style="166" bestFit="1" customWidth="1"/>
    <col min="5" max="5" width="3" style="166" bestFit="1" customWidth="1"/>
    <col min="6" max="6" width="12.19921875" style="166" bestFit="1" customWidth="1"/>
    <col min="7" max="7" width="7.09765625" style="166" bestFit="1" customWidth="1"/>
    <col min="8" max="8" width="7.19921875" style="166" bestFit="1" customWidth="1"/>
    <col min="9" max="9" width="27.5" style="166" customWidth="1"/>
    <col min="10" max="16384" width="8.3984375" style="166"/>
  </cols>
  <sheetData>
    <row r="2" spans="1:9" x14ac:dyDescent="0.25">
      <c r="A2" s="164" t="s">
        <v>58</v>
      </c>
      <c r="B2" s="165">
        <v>40387</v>
      </c>
    </row>
    <row r="3" spans="1:9" x14ac:dyDescent="0.25">
      <c r="A3" s="164" t="s">
        <v>59</v>
      </c>
      <c r="B3" s="167">
        <v>2025</v>
      </c>
    </row>
    <row r="4" spans="1:9" ht="15.75" thickBot="1" x14ac:dyDescent="0.3">
      <c r="B4" s="168"/>
    </row>
    <row r="5" spans="1:9" ht="15.75" thickBot="1" x14ac:dyDescent="0.3">
      <c r="B5" s="243" t="s">
        <v>60</v>
      </c>
      <c r="C5" s="244"/>
      <c r="D5" s="169"/>
      <c r="E5" s="170"/>
      <c r="F5" s="170"/>
      <c r="G5" s="170"/>
      <c r="H5" s="170"/>
      <c r="I5" s="171"/>
    </row>
    <row r="6" spans="1:9" ht="15.75" thickBot="1" x14ac:dyDescent="0.3">
      <c r="A6" s="172" t="s">
        <v>61</v>
      </c>
      <c r="B6" s="173" t="s">
        <v>51</v>
      </c>
      <c r="C6" s="174" t="s">
        <v>62</v>
      </c>
      <c r="D6" s="175" t="s">
        <v>63</v>
      </c>
      <c r="E6" s="199" t="s">
        <v>64</v>
      </c>
      <c r="F6" s="176" t="s">
        <v>65</v>
      </c>
      <c r="G6" s="209" t="s">
        <v>66</v>
      </c>
      <c r="H6" s="177" t="s">
        <v>67</v>
      </c>
      <c r="I6" s="178" t="s">
        <v>68</v>
      </c>
    </row>
    <row r="7" spans="1:9" x14ac:dyDescent="0.25">
      <c r="A7" s="179">
        <v>17</v>
      </c>
      <c r="B7" s="180">
        <f>B3-10</f>
        <v>2015</v>
      </c>
      <c r="C7" s="181">
        <f>$B$3-A7+1</f>
        <v>2009</v>
      </c>
      <c r="D7" s="182" t="s">
        <v>48</v>
      </c>
      <c r="E7" s="183" t="s">
        <v>48</v>
      </c>
      <c r="F7" s="183" t="s">
        <v>25</v>
      </c>
      <c r="G7" s="210">
        <v>0</v>
      </c>
      <c r="H7" s="213">
        <v>0.5</v>
      </c>
      <c r="I7" s="184"/>
    </row>
    <row r="8" spans="1:9" x14ac:dyDescent="0.25">
      <c r="A8" s="185">
        <v>20</v>
      </c>
      <c r="B8" s="186">
        <f t="shared" ref="B8:B13" si="0">C7-1</f>
        <v>2008</v>
      </c>
      <c r="C8" s="187">
        <f>$B$3-A8+1</f>
        <v>2006</v>
      </c>
      <c r="D8" s="188" t="s">
        <v>69</v>
      </c>
      <c r="E8" s="189" t="s">
        <v>69</v>
      </c>
      <c r="F8" s="189" t="s">
        <v>25</v>
      </c>
      <c r="G8" s="211">
        <v>0</v>
      </c>
      <c r="H8" s="214">
        <v>0.5</v>
      </c>
      <c r="I8" s="190" t="s">
        <v>70</v>
      </c>
    </row>
    <row r="9" spans="1:9" x14ac:dyDescent="0.25">
      <c r="A9" s="185">
        <v>23</v>
      </c>
      <c r="B9" s="186">
        <f t="shared" si="0"/>
        <v>2005</v>
      </c>
      <c r="C9" s="187">
        <f>$B$3-A9+1</f>
        <v>2003</v>
      </c>
      <c r="D9" s="188" t="s">
        <v>71</v>
      </c>
      <c r="E9" s="189" t="s">
        <v>71</v>
      </c>
      <c r="F9" s="189" t="s">
        <v>24</v>
      </c>
      <c r="G9" s="211">
        <v>1</v>
      </c>
      <c r="H9" s="214">
        <v>1</v>
      </c>
      <c r="I9" s="190"/>
    </row>
    <row r="10" spans="1:9" x14ac:dyDescent="0.25">
      <c r="A10" s="191" t="s">
        <v>72</v>
      </c>
      <c r="B10" s="186">
        <f t="shared" si="0"/>
        <v>2002</v>
      </c>
      <c r="C10" s="187">
        <f>$B$3-VALUE(MID(A10,6,2))</f>
        <v>1971</v>
      </c>
      <c r="D10" s="188" t="s">
        <v>73</v>
      </c>
      <c r="E10" s="189" t="s">
        <v>74</v>
      </c>
      <c r="F10" s="189" t="s">
        <v>24</v>
      </c>
      <c r="G10" s="211">
        <v>1</v>
      </c>
      <c r="H10" s="214">
        <v>1</v>
      </c>
      <c r="I10" s="190"/>
    </row>
    <row r="11" spans="1:9" x14ac:dyDescent="0.25">
      <c r="A11" s="192">
        <v>55</v>
      </c>
      <c r="B11" s="186">
        <f t="shared" si="0"/>
        <v>1970</v>
      </c>
      <c r="C11" s="187">
        <f>$B$11-(A12-A11)+1</f>
        <v>1966</v>
      </c>
      <c r="D11" s="188" t="s">
        <v>75</v>
      </c>
      <c r="E11" s="189" t="s">
        <v>76</v>
      </c>
      <c r="F11" s="189" t="s">
        <v>24</v>
      </c>
      <c r="G11" s="211">
        <v>1</v>
      </c>
      <c r="H11" s="214">
        <v>1</v>
      </c>
      <c r="I11" s="190"/>
    </row>
    <row r="12" spans="1:9" x14ac:dyDescent="0.25">
      <c r="A12" s="192">
        <v>60</v>
      </c>
      <c r="B12" s="186">
        <f t="shared" si="0"/>
        <v>1965</v>
      </c>
      <c r="C12" s="187">
        <f>B12-(A13-A12)+1</f>
        <v>1956</v>
      </c>
      <c r="D12" s="188" t="s">
        <v>77</v>
      </c>
      <c r="E12" s="189" t="s">
        <v>76</v>
      </c>
      <c r="F12" s="189" t="s">
        <v>24</v>
      </c>
      <c r="G12" s="211">
        <v>1</v>
      </c>
      <c r="H12" s="214">
        <v>1</v>
      </c>
      <c r="I12" s="190"/>
    </row>
    <row r="13" spans="1:9" ht="15.75" thickBot="1" x14ac:dyDescent="0.3">
      <c r="A13" s="193">
        <v>70</v>
      </c>
      <c r="B13" s="194">
        <f t="shared" si="0"/>
        <v>1955</v>
      </c>
      <c r="C13" s="195"/>
      <c r="D13" s="196" t="s">
        <v>78</v>
      </c>
      <c r="E13" s="200" t="s">
        <v>79</v>
      </c>
      <c r="F13" s="197" t="s">
        <v>24</v>
      </c>
      <c r="G13" s="212">
        <v>1</v>
      </c>
      <c r="H13" s="215">
        <v>1</v>
      </c>
      <c r="I13" s="198"/>
    </row>
  </sheetData>
  <sheetProtection selectLockedCells="1"/>
  <mergeCells count="1">
    <mergeCell ref="B5:C5"/>
  </mergeCells>
  <conditionalFormatting sqref="A7:H13">
    <cfRule type="expression" dxfId="0" priority="1">
      <formula>AND(YEAR($B$2)&lt;=$B7,YEAR($B$2)&gt;= $C7)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Biberschiessen</vt:lpstr>
      <vt:lpstr>Alterkat</vt:lpstr>
      <vt:lpstr>Alterkat!Druckbereich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Marco Dalle Case</cp:lastModifiedBy>
  <cp:revision/>
  <dcterms:created xsi:type="dcterms:W3CDTF">2017-02-17T10:32:50Z</dcterms:created>
  <dcterms:modified xsi:type="dcterms:W3CDTF">2025-02-16T07:31:18Z</dcterms:modified>
  <cp:category/>
  <cp:contentStatus/>
</cp:coreProperties>
</file>