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zaugg\Desktop\"/>
    </mc:Choice>
  </mc:AlternateContent>
  <xr:revisionPtr revIDLastSave="0" documentId="13_ncr:1_{AD00BA79-9D30-41C1-9A3F-19878D5EA48F}" xr6:coauthVersionLast="47" xr6:coauthVersionMax="47" xr10:uidLastSave="{00000000-0000-0000-0000-000000000000}"/>
  <workbookProtection workbookAlgorithmName="SHA-512" workbookHashValue="tMWZxBoPP9mHOROC6A5X1zlIWUO9EjFW1/EVs7A44MCW8MirnmoGPOmoU4xmpluj+bbLzlMJhc2aCP/4BU13hw==" workbookSaltValue="lHRr+4hrDuhWRK2SM3tRmw==" workbookSpinCount="100000" lockStructure="1"/>
  <bookViews>
    <workbookView xWindow="-120" yWindow="-120" windowWidth="29040" windowHeight="15720" tabRatio="387" xr2:uid="{00000000-000D-0000-FFFF-FFFF00000000}"/>
  </bookViews>
  <sheets>
    <sheet name="Bestellliste Sektionen" sheetId="1" r:id="rId1"/>
    <sheet name="QR-EZ" sheetId="4" r:id="rId2"/>
    <sheet name="KatGP" sheetId="2" state="hidden" r:id="rId3"/>
  </sheets>
  <definedNames>
    <definedName name="_xlnm.Print_Area" localSheetId="0">'Bestellliste Sektionen'!$A$1:$AE$42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6" i="1" l="1"/>
  <c r="L19" i="1"/>
  <c r="L20" i="1"/>
  <c r="L21" i="1"/>
  <c r="L23" i="1"/>
  <c r="L25" i="1"/>
  <c r="L27" i="1"/>
  <c r="L29" i="1"/>
  <c r="L31" i="1"/>
  <c r="L33" i="1"/>
  <c r="L35" i="1"/>
  <c r="L36" i="1"/>
  <c r="L37" i="1"/>
  <c r="G16" i="1"/>
  <c r="G19" i="1"/>
  <c r="G20" i="1"/>
  <c r="G21" i="1"/>
  <c r="G23" i="1"/>
  <c r="G25" i="1"/>
  <c r="G27" i="1"/>
  <c r="G29" i="1"/>
  <c r="G31" i="1"/>
  <c r="G33" i="1"/>
  <c r="G35" i="1"/>
  <c r="G36" i="1"/>
  <c r="G37" i="1"/>
  <c r="E15" i="1"/>
  <c r="G15" i="1" s="1"/>
  <c r="L15" i="1" s="1"/>
  <c r="E16" i="1"/>
  <c r="E17" i="1"/>
  <c r="G17" i="1" s="1"/>
  <c r="L17" i="1" s="1"/>
  <c r="E18" i="1"/>
  <c r="G18" i="1" s="1"/>
  <c r="L18" i="1" s="1"/>
  <c r="E19" i="1"/>
  <c r="E20" i="1"/>
  <c r="E21" i="1"/>
  <c r="E22" i="1"/>
  <c r="G22" i="1" s="1"/>
  <c r="L22" i="1" s="1"/>
  <c r="E23" i="1"/>
  <c r="E24" i="1"/>
  <c r="G24" i="1" s="1"/>
  <c r="L24" i="1" s="1"/>
  <c r="E25" i="1"/>
  <c r="E26" i="1"/>
  <c r="G26" i="1" s="1"/>
  <c r="L26" i="1" s="1"/>
  <c r="E27" i="1"/>
  <c r="E28" i="1"/>
  <c r="G28" i="1" s="1"/>
  <c r="L28" i="1" s="1"/>
  <c r="E29" i="1"/>
  <c r="E30" i="1"/>
  <c r="G30" i="1" s="1"/>
  <c r="L30" i="1" s="1"/>
  <c r="E31" i="1"/>
  <c r="E32" i="1"/>
  <c r="G32" i="1" s="1"/>
  <c r="L32" i="1" s="1"/>
  <c r="E33" i="1"/>
  <c r="E34" i="1"/>
  <c r="G34" i="1" s="1"/>
  <c r="L34" i="1" s="1"/>
  <c r="E35" i="1"/>
  <c r="E36" i="1"/>
  <c r="E37" i="1"/>
  <c r="E14" i="1"/>
  <c r="W36" i="1" l="1"/>
  <c r="X36" i="1" s="1"/>
  <c r="Y36" i="1" s="1"/>
  <c r="V36" i="1"/>
  <c r="W35" i="1"/>
  <c r="X35" i="1" s="1"/>
  <c r="Y35" i="1" s="1"/>
  <c r="V35" i="1"/>
  <c r="W34" i="1"/>
  <c r="X34" i="1" s="1"/>
  <c r="Y34" i="1" s="1"/>
  <c r="V34" i="1"/>
  <c r="W33" i="1"/>
  <c r="X33" i="1" s="1"/>
  <c r="Y33" i="1" s="1"/>
  <c r="V33" i="1"/>
  <c r="W32" i="1"/>
  <c r="X32" i="1" s="1"/>
  <c r="Y32" i="1" s="1"/>
  <c r="V32" i="1"/>
  <c r="W31" i="1"/>
  <c r="X31" i="1" s="1"/>
  <c r="Y31" i="1" s="1"/>
  <c r="V31" i="1"/>
  <c r="W30" i="1"/>
  <c r="X30" i="1" s="1"/>
  <c r="Y30" i="1" s="1"/>
  <c r="V30" i="1"/>
  <c r="W28" i="1"/>
  <c r="X28" i="1" s="1"/>
  <c r="Y28" i="1" s="1"/>
  <c r="V28" i="1"/>
  <c r="W27" i="1"/>
  <c r="X27" i="1" s="1"/>
  <c r="Y27" i="1" s="1"/>
  <c r="V27" i="1"/>
  <c r="W26" i="1"/>
  <c r="X26" i="1" s="1"/>
  <c r="Y26" i="1" s="1"/>
  <c r="V26" i="1"/>
  <c r="W24" i="1"/>
  <c r="X24" i="1" s="1"/>
  <c r="Y24" i="1" s="1"/>
  <c r="V24" i="1"/>
  <c r="W23" i="1"/>
  <c r="X23" i="1" s="1"/>
  <c r="Y23" i="1" s="1"/>
  <c r="V23" i="1"/>
  <c r="W22" i="1"/>
  <c r="X22" i="1" s="1"/>
  <c r="Y22" i="1" s="1"/>
  <c r="V22" i="1"/>
  <c r="W21" i="1"/>
  <c r="X21" i="1" s="1"/>
  <c r="Y21" i="1" s="1"/>
  <c r="V21" i="1"/>
  <c r="W20" i="1"/>
  <c r="X20" i="1" s="1"/>
  <c r="Y20" i="1" s="1"/>
  <c r="V20" i="1"/>
  <c r="W19" i="1"/>
  <c r="X19" i="1" s="1"/>
  <c r="Y19" i="1" s="1"/>
  <c r="V19" i="1"/>
  <c r="W18" i="1"/>
  <c r="X18" i="1" s="1"/>
  <c r="Y18" i="1" s="1"/>
  <c r="V18" i="1"/>
  <c r="W17" i="1"/>
  <c r="X17" i="1" s="1"/>
  <c r="Y17" i="1" s="1"/>
  <c r="V17" i="1"/>
  <c r="G14" i="1"/>
  <c r="W25" i="1" l="1"/>
  <c r="X25" i="1" s="1"/>
  <c r="Y25" i="1" s="1"/>
  <c r="V25" i="1"/>
  <c r="W29" i="1"/>
  <c r="X29" i="1" s="1"/>
  <c r="Y29" i="1" s="1"/>
  <c r="V29" i="1"/>
  <c r="W37" i="1"/>
  <c r="X37" i="1" s="1"/>
  <c r="Y37" i="1" s="1"/>
  <c r="V37" i="1"/>
  <c r="L14" i="1"/>
  <c r="W14" i="1" s="1"/>
  <c r="W15" i="1" l="1"/>
  <c r="X15" i="1" s="1"/>
  <c r="Y15" i="1" s="1"/>
  <c r="V15" i="1"/>
  <c r="W16" i="1"/>
  <c r="X16" i="1" s="1"/>
  <c r="Y16" i="1" s="1"/>
  <c r="V16" i="1"/>
  <c r="V14" i="1"/>
  <c r="X14" i="1"/>
  <c r="Y14" i="1" s="1"/>
</calcChain>
</file>

<file path=xl/sharedStrings.xml><?xml version="1.0" encoding="utf-8"?>
<sst xmlns="http://schemas.openxmlformats.org/spreadsheetml/2006/main" count="100" uniqueCount="85">
  <si>
    <t>Gruppe</t>
  </si>
  <si>
    <t>A</t>
  </si>
  <si>
    <t>PLZ / Ort</t>
  </si>
  <si>
    <t>EASV</t>
  </si>
  <si>
    <t>HD</t>
  </si>
  <si>
    <t>XXXX</t>
  </si>
  <si>
    <t>a</t>
  </si>
  <si>
    <t>f</t>
  </si>
  <si>
    <t>VP 10m st</t>
  </si>
  <si>
    <t>VP 10m kn</t>
  </si>
  <si>
    <t>Beispiel aus Eingabeblatt L6:</t>
  </si>
  <si>
    <t>Kategorie</t>
  </si>
  <si>
    <t>Gutpunkte</t>
  </si>
  <si>
    <t>Alter</t>
  </si>
  <si>
    <t>SVERWEIS(K6;</t>
  </si>
  <si>
    <t>A/EVa/S</t>
  </si>
  <si>
    <t>??</t>
  </si>
  <si>
    <t xml:space="preserve">  WENN(I6="st";</t>
  </si>
  <si>
    <t xml:space="preserve">  -- stehend</t>
  </si>
  <si>
    <r>
      <t xml:space="preserve">    WENN(ODER(G6="JJ";UND(G6="EV";H6="f"));</t>
    </r>
    <r>
      <rPr>
        <sz val="10"/>
        <color theme="7" tint="-0.249977111117893"/>
        <rFont val="Arial"/>
        <family val="2"/>
      </rPr>
      <t>KatGP!$A$20:$B$26</t>
    </r>
    <r>
      <rPr>
        <sz val="10"/>
        <rFont val="Arial"/>
        <family val="2"/>
      </rPr>
      <t>;</t>
    </r>
  </si>
  <si>
    <r>
      <t xml:space="preserve">    WENN(ODER(G6="V";G6="J");</t>
    </r>
    <r>
      <rPr>
        <sz val="10"/>
        <color theme="4" tint="-0.249977111117893"/>
        <rFont val="Arial"/>
        <family val="2"/>
      </rPr>
      <t>KatGP!$A$12:$B$18</t>
    </r>
    <r>
      <rPr>
        <sz val="10"/>
        <rFont val="Arial"/>
        <family val="2"/>
      </rPr>
      <t>;</t>
    </r>
  </si>
  <si>
    <t>S</t>
  </si>
  <si>
    <r>
      <t xml:space="preserve">    </t>
    </r>
    <r>
      <rPr>
        <sz val="10"/>
        <color theme="5" tint="-0.249977111117893"/>
        <rFont val="Arial"/>
        <family val="2"/>
      </rPr>
      <t>KatGP!$A$4:$B$10</t>
    </r>
    <r>
      <rPr>
        <sz val="10"/>
        <rFont val="Arial"/>
        <family val="2"/>
      </rPr>
      <t>));</t>
    </r>
  </si>
  <si>
    <t>V</t>
  </si>
  <si>
    <t xml:space="preserve">  -- kniend</t>
  </si>
  <si>
    <t>EV</t>
  </si>
  <si>
    <r>
      <t xml:space="preserve">    WENN(ODER(G6="JJ";UND(G6="EV";H6="f"));</t>
    </r>
    <r>
      <rPr>
        <sz val="10"/>
        <color theme="7" tint="-0.499984740745262"/>
        <rFont val="Arial"/>
        <family val="2"/>
      </rPr>
      <t>KatGP!$C$20:$D$26</t>
    </r>
    <r>
      <rPr>
        <sz val="10"/>
        <rFont val="Arial"/>
        <family val="2"/>
      </rPr>
      <t>;</t>
    </r>
  </si>
  <si>
    <t>?</t>
  </si>
  <si>
    <r>
      <t xml:space="preserve">    WENN(ODER(G6="V";G6="J");</t>
    </r>
    <r>
      <rPr>
        <sz val="10"/>
        <color theme="4" tint="-0.499984740745262"/>
        <rFont val="Arial"/>
        <family val="2"/>
      </rPr>
      <t>KatGP!$C$12:$D$18</t>
    </r>
    <r>
      <rPr>
        <sz val="10"/>
        <rFont val="Arial"/>
        <family val="2"/>
      </rPr>
      <t>;</t>
    </r>
  </si>
  <si>
    <t>V/J</t>
  </si>
  <si>
    <r>
      <t xml:space="preserve">    </t>
    </r>
    <r>
      <rPr>
        <sz val="10"/>
        <color theme="5" tint="-0.499984740745262"/>
        <rFont val="Arial"/>
        <family val="2"/>
      </rPr>
      <t>KatGP!$C$4:$D$10</t>
    </r>
    <r>
      <rPr>
        <sz val="10"/>
        <rFont val="Arial"/>
        <family val="2"/>
      </rPr>
      <t>)));2;-1)</t>
    </r>
  </si>
  <si>
    <t>JJ/EVf</t>
  </si>
  <si>
    <t>a/f</t>
  </si>
  <si>
    <t>Stlg</t>
  </si>
  <si>
    <t>Fi-TN</t>
  </si>
  <si>
    <t>kn</t>
  </si>
  <si>
    <t>ja</t>
  </si>
  <si>
    <t>st</t>
  </si>
  <si>
    <t>nein</t>
  </si>
  <si>
    <t>Schusswerte</t>
  </si>
  <si>
    <t>M</t>
  </si>
  <si>
    <t>Jahrzahl in K2 eingeben</t>
  </si>
  <si>
    <t>U23</t>
  </si>
  <si>
    <t>U17</t>
  </si>
  <si>
    <t>Kehr</t>
  </si>
  <si>
    <t>Sektion</t>
  </si>
  <si>
    <t>Gruppenname</t>
  </si>
  <si>
    <t xml:space="preserve">Kat: </t>
  </si>
  <si>
    <t>Nr.</t>
  </si>
  <si>
    <t>genaue Adresse</t>
  </si>
  <si>
    <t>Funktionär</t>
  </si>
  <si>
    <t>IBAN</t>
  </si>
  <si>
    <t>Telefon &amp; e-Mail</t>
  </si>
  <si>
    <t>Auszahlung</t>
  </si>
  <si>
    <t>Veteran</t>
  </si>
  <si>
    <t>NAWU</t>
  </si>
  <si>
    <t>Final</t>
  </si>
  <si>
    <t>Bestätigung</t>
  </si>
  <si>
    <t>Scheibe</t>
  </si>
  <si>
    <t>Datum</t>
  </si>
  <si>
    <t>Zeit</t>
  </si>
  <si>
    <t>von</t>
  </si>
  <si>
    <t>bis</t>
  </si>
  <si>
    <t>Preis</t>
  </si>
  <si>
    <t>Name</t>
  </si>
  <si>
    <t>Vorname</t>
  </si>
  <si>
    <t>JG</t>
  </si>
  <si>
    <t xml:space="preserve">Kat       </t>
  </si>
  <si>
    <t>Kranz</t>
  </si>
  <si>
    <t>Anzahl Rangeure</t>
  </si>
  <si>
    <t>Dauer [Minuten]</t>
  </si>
  <si>
    <t>Standblatt</t>
  </si>
  <si>
    <t>Anzahl   Schuss</t>
  </si>
  <si>
    <t>ND</t>
  </si>
  <si>
    <t>Stich</t>
  </si>
  <si>
    <t>U17    U21      A        V  EV</t>
  </si>
  <si>
    <t>Nachdoppel</t>
  </si>
  <si>
    <t>Fisch</t>
  </si>
  <si>
    <t>Anmeldung 2026              ASG Aegerten</t>
  </si>
  <si>
    <t>Zaugg Heinz Mühlegasse 7 4571 Lüterkofen 079 177 47 47 E-Mail:zaugg.heinz@outook.com  gerichtet werden.</t>
  </si>
  <si>
    <t>Wünschzeit</t>
  </si>
  <si>
    <t>Die Anmeldungen für Sektions- und Gruppenwettkampf, mit Angabe des Jahrgang ist zwingend sowie frei oder aufgelegt, senden an:</t>
  </si>
  <si>
    <t xml:space="preserve">Die Gruppendoppel werden Bar vom ersten Schützen eingezogen. </t>
  </si>
  <si>
    <t>Bitte der Anmeldung einen QR-Einzahlungsschein oder die IBAN-Nr. für die Auszahlung beilegen.</t>
  </si>
  <si>
    <t>7.--8. Aug. und 14.- 16. Aug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</si>
</sst>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;@"/>
    <numFmt numFmtId="165" formatCode="h/mm&quot; h&quot;;@"/>
    <numFmt numFmtId="166" formatCode="d/mm/yy;@"/>
  </numFmts>
  <fonts count="31" x14ac:knownFonts="1">
    <font>
      <sz val="10"/>
      <name val="Arial"/>
      <family val="2"/>
    </font>
    <font>
      <b/>
      <sz val="13"/>
      <color indexed="9"/>
      <name val="Arial"/>
      <family val="2"/>
    </font>
    <font>
      <b/>
      <sz val="12"/>
      <color indexed="10"/>
      <name val="Arial"/>
      <family val="2"/>
    </font>
    <font>
      <b/>
      <sz val="10"/>
      <color indexed="12"/>
      <name val="Arial"/>
      <family val="2"/>
    </font>
    <font>
      <b/>
      <sz val="12"/>
      <color indexed="9"/>
      <name val="Arial"/>
      <family val="2"/>
    </font>
    <font>
      <i/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color indexed="12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color theme="7" tint="-0.249977111117893"/>
      <name val="Arial"/>
      <family val="2"/>
    </font>
    <font>
      <sz val="10"/>
      <color theme="4" tint="-0.249977111117893"/>
      <name val="Arial"/>
      <family val="2"/>
    </font>
    <font>
      <sz val="10"/>
      <color theme="5" tint="-0.249977111117893"/>
      <name val="Arial"/>
      <family val="2"/>
    </font>
    <font>
      <sz val="10"/>
      <color theme="7" tint="-0.499984740745262"/>
      <name val="Arial"/>
      <family val="2"/>
    </font>
    <font>
      <sz val="10"/>
      <color theme="4" tint="-0.499984740745262"/>
      <name val="Arial"/>
      <family val="2"/>
    </font>
    <font>
      <sz val="10"/>
      <color theme="5" tint="-0.499984740745262"/>
      <name val="Arial"/>
      <family val="2"/>
    </font>
    <font>
      <sz val="10"/>
      <color theme="0"/>
      <name val="Arial"/>
      <family val="2"/>
    </font>
    <font>
      <i/>
      <sz val="8"/>
      <color theme="0"/>
      <name val="Arial"/>
      <family val="2"/>
    </font>
    <font>
      <sz val="10"/>
      <color rgb="FF000000"/>
      <name val="Times New Roman"/>
      <charset val="204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10"/>
      <color theme="1"/>
      <name val="Arial"/>
      <family val="2"/>
    </font>
    <font>
      <b/>
      <sz val="11"/>
      <color rgb="FFFF000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27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5"/>
        <bgColor indexed="35"/>
      </patternFill>
    </fill>
    <fill>
      <patternFill patternType="solid">
        <fgColor indexed="13"/>
        <bgColor indexed="34"/>
      </patternFill>
    </fill>
    <fill>
      <patternFill patternType="solid">
        <fgColor indexed="22"/>
        <bgColor indexed="31"/>
      </patternFill>
    </fill>
    <fill>
      <patternFill patternType="solid">
        <fgColor indexed="10"/>
        <bgColor indexed="6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30"/>
      </patternFill>
    </fill>
    <fill>
      <patternFill patternType="solid">
        <fgColor theme="2"/>
        <bgColor indexed="9"/>
      </patternFill>
    </fill>
    <fill>
      <patternFill patternType="solid">
        <fgColor theme="2" tint="-9.9978637043366805E-2"/>
        <bgColor indexed="9"/>
      </patternFill>
    </fill>
  </fills>
  <borders count="34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49" fontId="10" fillId="2" borderId="1" applyFill="0" applyBorder="0">
      <alignment horizontal="center" vertical="center" wrapText="1"/>
      <protection locked="0"/>
    </xf>
    <xf numFmtId="0" fontId="25" fillId="0" borderId="0"/>
  </cellStyleXfs>
  <cellXfs count="22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3" xfId="0" applyBorder="1" applyAlignment="1" applyProtection="1">
      <alignment wrapText="1"/>
      <protection hidden="1"/>
    </xf>
    <xf numFmtId="0" fontId="0" fillId="0" borderId="0" xfId="0" applyAlignment="1" applyProtection="1">
      <alignment horizontal="center" wrapText="1"/>
      <protection hidden="1"/>
    </xf>
    <xf numFmtId="0" fontId="0" fillId="0" borderId="2" xfId="0" applyBorder="1" applyAlignment="1" applyProtection="1">
      <alignment horizontal="center" wrapText="1"/>
      <protection hidden="1"/>
    </xf>
    <xf numFmtId="0" fontId="0" fillId="0" borderId="3" xfId="0" applyBorder="1" applyAlignment="1" applyProtection="1">
      <alignment horizontal="center" wrapText="1"/>
      <protection hidden="1"/>
    </xf>
    <xf numFmtId="0" fontId="5" fillId="0" borderId="3" xfId="0" applyFont="1" applyBorder="1" applyAlignment="1" applyProtection="1">
      <alignment horizontal="center" wrapText="1"/>
      <protection hidden="1"/>
    </xf>
    <xf numFmtId="0" fontId="8" fillId="0" borderId="3" xfId="0" applyFont="1" applyBorder="1" applyAlignment="1" applyProtection="1">
      <alignment horizontal="center" wrapText="1"/>
      <protection hidden="1"/>
    </xf>
    <xf numFmtId="14" fontId="5" fillId="0" borderId="3" xfId="0" applyNumberFormat="1" applyFont="1" applyBorder="1" applyAlignment="1" applyProtection="1">
      <alignment wrapText="1"/>
      <protection hidden="1"/>
    </xf>
    <xf numFmtId="20" fontId="5" fillId="0" borderId="3" xfId="0" applyNumberFormat="1" applyFont="1" applyBorder="1" applyAlignment="1" applyProtection="1">
      <alignment wrapText="1"/>
      <protection hidden="1"/>
    </xf>
    <xf numFmtId="49" fontId="0" fillId="0" borderId="0" xfId="0" applyNumberFormat="1"/>
    <xf numFmtId="0" fontId="0" fillId="3" borderId="0" xfId="0" applyFill="1" applyAlignment="1">
      <alignment horizontal="center" wrapText="1"/>
    </xf>
    <xf numFmtId="0" fontId="0" fillId="3" borderId="0" xfId="0" applyFill="1" applyAlignment="1">
      <alignment wrapText="1"/>
    </xf>
    <xf numFmtId="0" fontId="6" fillId="0" borderId="0" xfId="1" applyNumberFormat="1" applyFill="1" applyBorder="1" applyAlignment="1" applyProtection="1">
      <alignment wrapText="1"/>
    </xf>
    <xf numFmtId="0" fontId="0" fillId="0" borderId="5" xfId="0" applyBorder="1" applyAlignment="1" applyProtection="1">
      <alignment horizontal="center" textRotation="90" wrapText="1"/>
      <protection hidden="1"/>
    </xf>
    <xf numFmtId="0" fontId="0" fillId="0" borderId="3" xfId="0" applyBorder="1" applyAlignment="1" applyProtection="1">
      <alignment horizontal="center" textRotation="90" wrapText="1"/>
      <protection hidden="1"/>
    </xf>
    <xf numFmtId="0" fontId="0" fillId="0" borderId="3" xfId="0" applyBorder="1" applyAlignment="1" applyProtection="1">
      <alignment horizontal="left" wrapText="1"/>
      <protection hidden="1"/>
    </xf>
    <xf numFmtId="0" fontId="0" fillId="0" borderId="6" xfId="0" applyBorder="1" applyAlignment="1" applyProtection="1">
      <alignment textRotation="90"/>
      <protection hidden="1"/>
    </xf>
    <xf numFmtId="0" fontId="0" fillId="0" borderId="2" xfId="0" applyBorder="1" applyAlignment="1" applyProtection="1">
      <alignment horizontal="center" vertical="center" textRotation="90"/>
      <protection hidden="1"/>
    </xf>
    <xf numFmtId="0" fontId="0" fillId="0" borderId="6" xfId="0" applyBorder="1" applyAlignment="1" applyProtection="1">
      <alignment horizontal="center" vertical="center" textRotation="90"/>
      <protection hidden="1"/>
    </xf>
    <xf numFmtId="0" fontId="0" fillId="0" borderId="5" xfId="0" applyBorder="1" applyAlignment="1" applyProtection="1">
      <alignment horizontal="center" textRotation="90"/>
      <protection hidden="1"/>
    </xf>
    <xf numFmtId="0" fontId="0" fillId="0" borderId="3" xfId="0" applyBorder="1" applyAlignment="1">
      <alignment horizontal="center" textRotation="90"/>
    </xf>
    <xf numFmtId="0" fontId="9" fillId="0" borderId="0" xfId="0" applyFont="1" applyAlignment="1">
      <alignment vertical="center"/>
    </xf>
    <xf numFmtId="0" fontId="9" fillId="0" borderId="0" xfId="0" applyFont="1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2" xfId="0" applyBorder="1" applyAlignment="1" applyProtection="1">
      <alignment horizontal="center" vertical="center"/>
      <protection hidden="1"/>
    </xf>
    <xf numFmtId="0" fontId="10" fillId="0" borderId="0" xfId="0" applyFont="1" applyAlignment="1">
      <alignment vertical="center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vertical="center" wrapText="1"/>
      <protection locked="0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0" fontId="7" fillId="0" borderId="9" xfId="0" applyFont="1" applyBorder="1" applyAlignment="1" applyProtection="1">
      <alignment horizontal="center" vertical="center" wrapText="1"/>
      <protection hidden="1"/>
    </xf>
    <xf numFmtId="0" fontId="0" fillId="4" borderId="10" xfId="0" applyFill="1" applyBorder="1" applyAlignment="1" applyProtection="1">
      <alignment horizontal="center" vertical="center" wrapText="1"/>
      <protection hidden="1"/>
    </xf>
    <xf numFmtId="0" fontId="0" fillId="5" borderId="10" xfId="0" applyFill="1" applyBorder="1" applyAlignment="1" applyProtection="1">
      <alignment horizontal="center" vertical="center" wrapText="1"/>
      <protection hidden="1"/>
    </xf>
    <xf numFmtId="0" fontId="0" fillId="6" borderId="10" xfId="0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left" vertical="center" wrapText="1"/>
    </xf>
    <xf numFmtId="0" fontId="12" fillId="0" borderId="0" xfId="0" applyFont="1" applyAlignment="1">
      <alignment horizontal="right" vertical="center" wrapText="1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hidden="1"/>
    </xf>
    <xf numFmtId="0" fontId="16" fillId="8" borderId="19" xfId="0" applyFont="1" applyFill="1" applyBorder="1"/>
    <xf numFmtId="0" fontId="7" fillId="9" borderId="20" xfId="0" applyFont="1" applyFill="1" applyBorder="1" applyAlignment="1">
      <alignment horizontal="right"/>
    </xf>
    <xf numFmtId="0" fontId="7" fillId="9" borderId="21" xfId="0" applyFont="1" applyFill="1" applyBorder="1" applyAlignment="1">
      <alignment horizontal="right"/>
    </xf>
    <xf numFmtId="0" fontId="7" fillId="9" borderId="22" xfId="0" applyFont="1" applyFill="1" applyBorder="1" applyAlignment="1">
      <alignment horizontal="right"/>
    </xf>
    <xf numFmtId="0" fontId="11" fillId="10" borderId="23" xfId="0" applyFont="1" applyFill="1" applyBorder="1"/>
    <xf numFmtId="0" fontId="11" fillId="10" borderId="24" xfId="0" applyFont="1" applyFill="1" applyBorder="1"/>
    <xf numFmtId="0" fontId="0" fillId="9" borderId="25" xfId="0" applyFill="1" applyBorder="1"/>
    <xf numFmtId="0" fontId="0" fillId="13" borderId="16" xfId="0" applyFill="1" applyBorder="1"/>
    <xf numFmtId="0" fontId="15" fillId="13" borderId="18" xfId="0" applyFont="1" applyFill="1" applyBorder="1"/>
    <xf numFmtId="0" fontId="0" fillId="9" borderId="26" xfId="0" applyFill="1" applyBorder="1"/>
    <xf numFmtId="0" fontId="0" fillId="14" borderId="16" xfId="0" applyFill="1" applyBorder="1"/>
    <xf numFmtId="0" fontId="0" fillId="14" borderId="18" xfId="0" applyFill="1" applyBorder="1"/>
    <xf numFmtId="0" fontId="0" fillId="15" borderId="16" xfId="0" applyFill="1" applyBorder="1"/>
    <xf numFmtId="0" fontId="0" fillId="15" borderId="18" xfId="0" applyFill="1" applyBorder="1"/>
    <xf numFmtId="0" fontId="0" fillId="13" borderId="27" xfId="0" applyFill="1" applyBorder="1"/>
    <xf numFmtId="0" fontId="15" fillId="13" borderId="28" xfId="0" applyFont="1" applyFill="1" applyBorder="1"/>
    <xf numFmtId="0" fontId="0" fillId="14" borderId="27" xfId="0" applyFill="1" applyBorder="1"/>
    <xf numFmtId="0" fontId="0" fillId="14" borderId="28" xfId="0" applyFill="1" applyBorder="1"/>
    <xf numFmtId="0" fontId="0" fillId="15" borderId="27" xfId="0" applyFill="1" applyBorder="1"/>
    <xf numFmtId="0" fontId="0" fillId="15" borderId="28" xfId="0" applyFill="1" applyBorder="1"/>
    <xf numFmtId="0" fontId="15" fillId="9" borderId="26" xfId="0" applyFont="1" applyFill="1" applyBorder="1"/>
    <xf numFmtId="0" fontId="0" fillId="14" borderId="20" xfId="0" applyFill="1" applyBorder="1"/>
    <xf numFmtId="0" fontId="0" fillId="14" borderId="22" xfId="0" applyFill="1" applyBorder="1"/>
    <xf numFmtId="0" fontId="0" fillId="15" borderId="20" xfId="0" applyFill="1" applyBorder="1"/>
    <xf numFmtId="0" fontId="0" fillId="15" borderId="22" xfId="0" applyFill="1" applyBorder="1"/>
    <xf numFmtId="0" fontId="0" fillId="13" borderId="20" xfId="0" applyFill="1" applyBorder="1"/>
    <xf numFmtId="0" fontId="15" fillId="13" borderId="22" xfId="0" applyFont="1" applyFill="1" applyBorder="1"/>
    <xf numFmtId="0" fontId="15" fillId="9" borderId="29" xfId="0" applyFont="1" applyFill="1" applyBorder="1"/>
    <xf numFmtId="0" fontId="0" fillId="18" borderId="16" xfId="0" applyFill="1" applyBorder="1"/>
    <xf numFmtId="0" fontId="0" fillId="18" borderId="18" xfId="0" applyFill="1" applyBorder="1"/>
    <xf numFmtId="0" fontId="0" fillId="19" borderId="16" xfId="0" applyFill="1" applyBorder="1"/>
    <xf numFmtId="0" fontId="0" fillId="19" borderId="18" xfId="0" applyFill="1" applyBorder="1"/>
    <xf numFmtId="0" fontId="0" fillId="18" borderId="27" xfId="0" applyFill="1" applyBorder="1"/>
    <xf numFmtId="0" fontId="0" fillId="18" borderId="28" xfId="0" applyFill="1" applyBorder="1"/>
    <xf numFmtId="0" fontId="0" fillId="19" borderId="27" xfId="0" applyFill="1" applyBorder="1"/>
    <xf numFmtId="0" fontId="0" fillId="19" borderId="28" xfId="0" applyFill="1" applyBorder="1"/>
    <xf numFmtId="0" fontId="0" fillId="18" borderId="20" xfId="0" applyFill="1" applyBorder="1"/>
    <xf numFmtId="0" fontId="0" fillId="18" borderId="22" xfId="0" applyFill="1" applyBorder="1"/>
    <xf numFmtId="0" fontId="0" fillId="19" borderId="20" xfId="0" applyFill="1" applyBorder="1"/>
    <xf numFmtId="0" fontId="0" fillId="19" borderId="22" xfId="0" applyFill="1" applyBorder="1"/>
    <xf numFmtId="0" fontId="0" fillId="22" borderId="16" xfId="0" applyFill="1" applyBorder="1"/>
    <xf numFmtId="0" fontId="0" fillId="22" borderId="18" xfId="0" applyFill="1" applyBorder="1"/>
    <xf numFmtId="0" fontId="0" fillId="23" borderId="16" xfId="0" applyFill="1" applyBorder="1"/>
    <xf numFmtId="0" fontId="0" fillId="23" borderId="18" xfId="0" applyFill="1" applyBorder="1"/>
    <xf numFmtId="0" fontId="0" fillId="22" borderId="27" xfId="0" applyFill="1" applyBorder="1"/>
    <xf numFmtId="0" fontId="0" fillId="22" borderId="28" xfId="0" applyFill="1" applyBorder="1"/>
    <xf numFmtId="0" fontId="0" fillId="23" borderId="27" xfId="0" applyFill="1" applyBorder="1"/>
    <xf numFmtId="0" fontId="0" fillId="23" borderId="28" xfId="0" applyFill="1" applyBorder="1"/>
    <xf numFmtId="0" fontId="0" fillId="22" borderId="20" xfId="0" applyFill="1" applyBorder="1"/>
    <xf numFmtId="0" fontId="0" fillId="22" borderId="22" xfId="0" applyFill="1" applyBorder="1"/>
    <xf numFmtId="0" fontId="0" fillId="23" borderId="20" xfId="0" applyFill="1" applyBorder="1"/>
    <xf numFmtId="0" fontId="0" fillId="23" borderId="22" xfId="0" applyFill="1" applyBorder="1"/>
    <xf numFmtId="0" fontId="15" fillId="8" borderId="19" xfId="0" applyFont="1" applyFill="1" applyBorder="1"/>
    <xf numFmtId="0" fontId="15" fillId="0" borderId="30" xfId="0" applyFont="1" applyBorder="1"/>
    <xf numFmtId="0" fontId="15" fillId="0" borderId="31" xfId="0" applyFont="1" applyBorder="1"/>
    <xf numFmtId="0" fontId="0" fillId="0" borderId="30" xfId="0" applyBorder="1"/>
    <xf numFmtId="0" fontId="0" fillId="0" borderId="32" xfId="0" applyBorder="1"/>
    <xf numFmtId="0" fontId="15" fillId="0" borderId="31" xfId="0" applyFont="1" applyBorder="1" applyAlignment="1">
      <alignment horizontal="right"/>
    </xf>
    <xf numFmtId="0" fontId="0" fillId="13" borderId="28" xfId="0" applyFill="1" applyBorder="1"/>
    <xf numFmtId="0" fontId="5" fillId="0" borderId="0" xfId="0" applyFont="1" applyAlignment="1" applyProtection="1">
      <alignment wrapText="1"/>
      <protection hidden="1"/>
    </xf>
    <xf numFmtId="1" fontId="24" fillId="0" borderId="0" xfId="0" applyNumberFormat="1" applyFont="1" applyAlignment="1" applyProtection="1">
      <alignment wrapText="1"/>
      <protection hidden="1"/>
    </xf>
    <xf numFmtId="0" fontId="25" fillId="0" borderId="0" xfId="3" applyAlignment="1">
      <alignment horizontal="left" vertical="top"/>
    </xf>
    <xf numFmtId="0" fontId="0" fillId="0" borderId="6" xfId="0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3" fillId="0" borderId="0" xfId="0" applyFont="1" applyAlignment="1" applyProtection="1">
      <alignment horizontal="center" wrapText="1"/>
      <protection hidden="1"/>
    </xf>
    <xf numFmtId="3" fontId="8" fillId="0" borderId="0" xfId="0" applyNumberFormat="1" applyFont="1" applyAlignment="1" applyProtection="1">
      <alignment horizontal="center" wrapText="1"/>
      <protection hidden="1"/>
    </xf>
    <xf numFmtId="0" fontId="10" fillId="0" borderId="1" xfId="0" applyFont="1" applyBorder="1" applyAlignment="1" applyProtection="1">
      <alignment horizontal="center" vertical="center" wrapText="1"/>
      <protection hidden="1"/>
    </xf>
    <xf numFmtId="0" fontId="14" fillId="0" borderId="2" xfId="0" applyFont="1" applyBorder="1" applyAlignment="1">
      <alignment horizontal="center" textRotation="90"/>
    </xf>
    <xf numFmtId="0" fontId="10" fillId="24" borderId="7" xfId="0" applyFont="1" applyFill="1" applyBorder="1" applyAlignment="1" applyProtection="1">
      <alignment horizontal="center" vertical="center" wrapText="1"/>
      <protection locked="0"/>
    </xf>
    <xf numFmtId="0" fontId="10" fillId="24" borderId="1" xfId="0" applyFont="1" applyFill="1" applyBorder="1" applyAlignment="1" applyProtection="1">
      <alignment horizontal="left" vertical="center" wrapText="1"/>
      <protection locked="0"/>
    </xf>
    <xf numFmtId="0" fontId="10" fillId="24" borderId="1" xfId="0" applyFont="1" applyFill="1" applyBorder="1" applyAlignment="1" applyProtection="1">
      <alignment vertical="center" wrapText="1"/>
      <protection locked="0"/>
    </xf>
    <xf numFmtId="0" fontId="10" fillId="24" borderId="8" xfId="0" applyFont="1" applyFill="1" applyBorder="1" applyAlignment="1" applyProtection="1">
      <alignment horizontal="center" vertical="center" wrapText="1"/>
      <protection locked="0"/>
    </xf>
    <xf numFmtId="0" fontId="10" fillId="24" borderId="4" xfId="0" applyFont="1" applyFill="1" applyBorder="1" applyAlignment="1" applyProtection="1">
      <alignment horizontal="left" vertical="center" wrapText="1"/>
      <protection locked="0"/>
    </xf>
    <xf numFmtId="0" fontId="10" fillId="24" borderId="4" xfId="0" applyFont="1" applyFill="1" applyBorder="1" applyAlignment="1" applyProtection="1">
      <alignment vertical="center" wrapText="1"/>
      <protection locked="0"/>
    </xf>
    <xf numFmtId="0" fontId="10" fillId="24" borderId="1" xfId="0" applyFont="1" applyFill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>
      <alignment horizontal="center" textRotation="90"/>
    </xf>
    <xf numFmtId="1" fontId="10" fillId="25" borderId="1" xfId="0" applyNumberFormat="1" applyFont="1" applyFill="1" applyBorder="1" applyAlignment="1">
      <alignment horizontal="center" vertical="center" wrapText="1"/>
    </xf>
    <xf numFmtId="0" fontId="11" fillId="26" borderId="1" xfId="0" applyFont="1" applyFill="1" applyBorder="1" applyAlignment="1" applyProtection="1">
      <alignment horizontal="center" vertical="center" wrapText="1"/>
      <protection hidden="1"/>
    </xf>
    <xf numFmtId="0" fontId="11" fillId="26" borderId="4" xfId="0" applyFont="1" applyFill="1" applyBorder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horizontal="center" vertical="center" textRotation="90" wrapText="1"/>
      <protection hidden="1"/>
    </xf>
    <xf numFmtId="0" fontId="10" fillId="27" borderId="1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wrapText="1"/>
    </xf>
    <xf numFmtId="4" fontId="8" fillId="0" borderId="0" xfId="0" applyNumberFormat="1" applyFont="1" applyAlignment="1" applyProtection="1">
      <alignment horizontal="center" wrapText="1"/>
      <protection hidden="1"/>
    </xf>
    <xf numFmtId="0" fontId="10" fillId="0" borderId="33" xfId="0" applyFont="1" applyBorder="1" applyAlignment="1" applyProtection="1">
      <alignment horizontal="center" vertical="center" wrapText="1"/>
      <protection locked="0"/>
    </xf>
    <xf numFmtId="0" fontId="10" fillId="0" borderId="33" xfId="0" applyFont="1" applyBorder="1" applyAlignment="1" applyProtection="1">
      <alignment horizontal="left" vertical="center" wrapText="1"/>
      <protection locked="0"/>
    </xf>
    <xf numFmtId="0" fontId="10" fillId="0" borderId="33" xfId="0" applyFont="1" applyBorder="1" applyAlignment="1" applyProtection="1">
      <alignment vertical="center" wrapText="1"/>
      <protection locked="0"/>
    </xf>
    <xf numFmtId="0" fontId="10" fillId="0" borderId="33" xfId="0" applyFont="1" applyBorder="1" applyAlignment="1" applyProtection="1">
      <alignment horizontal="center" vertical="center" wrapText="1"/>
      <protection hidden="1"/>
    </xf>
    <xf numFmtId="0" fontId="26" fillId="0" borderId="3" xfId="0" applyFont="1" applyBorder="1" applyAlignment="1" applyProtection="1">
      <alignment horizontal="center" wrapText="1"/>
      <protection hidden="1"/>
    </xf>
    <xf numFmtId="4" fontId="10" fillId="28" borderId="1" xfId="0" applyNumberFormat="1" applyFont="1" applyFill="1" applyBorder="1" applyAlignment="1" applyProtection="1">
      <alignment horizontal="center" vertical="center" wrapText="1"/>
      <protection hidden="1"/>
    </xf>
    <xf numFmtId="166" fontId="10" fillId="24" borderId="1" xfId="0" applyNumberFormat="1" applyFont="1" applyFill="1" applyBorder="1" applyAlignment="1" applyProtection="1">
      <alignment horizontal="center" vertical="center" wrapText="1"/>
      <protection locked="0"/>
    </xf>
    <xf numFmtId="2" fontId="10" fillId="24" borderId="1" xfId="0" applyNumberFormat="1" applyFont="1" applyFill="1" applyBorder="1" applyAlignment="1" applyProtection="1">
      <alignment horizontal="center" vertical="center" wrapText="1"/>
      <protection locked="0"/>
    </xf>
    <xf numFmtId="0" fontId="30" fillId="9" borderId="7" xfId="0" applyFont="1" applyFill="1" applyBorder="1" applyAlignment="1" applyProtection="1">
      <alignment horizontal="center" vertical="center" wrapText="1"/>
      <protection locked="0"/>
    </xf>
    <xf numFmtId="0" fontId="30" fillId="0" borderId="4" xfId="0" applyFont="1" applyBorder="1" applyAlignment="1" applyProtection="1">
      <alignment horizontal="center" vertical="center" wrapText="1"/>
      <protection locked="0"/>
    </xf>
    <xf numFmtId="0" fontId="30" fillId="24" borderId="4" xfId="0" applyFont="1" applyFill="1" applyBorder="1" applyAlignment="1" applyProtection="1">
      <alignment horizontal="center" vertical="center" wrapText="1"/>
      <protection locked="0"/>
    </xf>
    <xf numFmtId="0" fontId="30" fillId="0" borderId="33" xfId="0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wrapText="1"/>
    </xf>
    <xf numFmtId="14" fontId="0" fillId="0" borderId="4" xfId="0" applyNumberFormat="1" applyBorder="1" applyAlignment="1">
      <alignment wrapText="1"/>
    </xf>
    <xf numFmtId="20" fontId="0" fillId="0" borderId="4" xfId="0" applyNumberFormat="1" applyBorder="1" applyAlignment="1">
      <alignment wrapText="1"/>
    </xf>
    <xf numFmtId="164" fontId="10" fillId="24" borderId="4" xfId="0" applyNumberFormat="1" applyFont="1" applyFill="1" applyBorder="1" applyAlignment="1">
      <alignment horizontal="center" vertical="center" wrapText="1"/>
    </xf>
    <xf numFmtId="165" fontId="10" fillId="24" borderId="4" xfId="0" applyNumberFormat="1" applyFont="1" applyFill="1" applyBorder="1" applyAlignment="1">
      <alignment horizontal="center" vertical="center" wrapText="1"/>
    </xf>
    <xf numFmtId="0" fontId="10" fillId="24" borderId="1" xfId="0" applyFont="1" applyFill="1" applyBorder="1" applyAlignment="1">
      <alignment horizontal="center" vertical="center" wrapText="1"/>
    </xf>
    <xf numFmtId="164" fontId="10" fillId="0" borderId="4" xfId="0" applyNumberFormat="1" applyFont="1" applyBorder="1" applyAlignment="1">
      <alignment horizontal="center" vertical="center" wrapText="1"/>
    </xf>
    <xf numFmtId="165" fontId="10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24" borderId="4" xfId="0" applyFont="1" applyFill="1" applyBorder="1" applyAlignment="1">
      <alignment horizontal="center" vertical="center" wrapText="1"/>
    </xf>
    <xf numFmtId="164" fontId="10" fillId="0" borderId="33" xfId="0" applyNumberFormat="1" applyFont="1" applyBorder="1" applyAlignment="1">
      <alignment horizontal="center" vertical="center" wrapText="1"/>
    </xf>
    <xf numFmtId="165" fontId="10" fillId="0" borderId="33" xfId="0" applyNumberFormat="1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  <protection hidden="1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1" xfId="0" applyBorder="1" applyAlignment="1" applyProtection="1">
      <alignment horizontal="left" vertical="center" wrapText="1"/>
      <protection locked="0"/>
    </xf>
    <xf numFmtId="0" fontId="12" fillId="0" borderId="13" xfId="0" applyFont="1" applyBorder="1" applyAlignment="1" applyProtection="1">
      <alignment horizontal="left" vertical="center" wrapText="1"/>
      <protection hidden="1"/>
    </xf>
    <xf numFmtId="0" fontId="9" fillId="0" borderId="0" xfId="0" applyFont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right" vertical="center" wrapText="1"/>
    </xf>
    <xf numFmtId="0" fontId="13" fillId="0" borderId="0" xfId="0" applyFont="1" applyAlignment="1">
      <alignment vertical="center" wrapText="1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>
      <alignment horizontal="center" vertical="center" wrapText="1"/>
    </xf>
    <xf numFmtId="0" fontId="12" fillId="0" borderId="14" xfId="0" applyFont="1" applyBorder="1" applyAlignment="1" applyProtection="1">
      <alignment horizontal="left" vertical="center" wrapText="1"/>
      <protection hidden="1"/>
    </xf>
    <xf numFmtId="0" fontId="9" fillId="0" borderId="1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49" fontId="29" fillId="0" borderId="9" xfId="0" applyNumberFormat="1" applyFont="1" applyBorder="1" applyAlignment="1" applyProtection="1">
      <alignment horizontal="left" vertical="center" wrapText="1"/>
      <protection locked="0"/>
    </xf>
    <xf numFmtId="49" fontId="23" fillId="0" borderId="11" xfId="0" applyNumberFormat="1" applyFont="1" applyBorder="1" applyAlignment="1" applyProtection="1">
      <alignment horizontal="left" vertical="center" wrapText="1"/>
      <protection locked="0"/>
    </xf>
    <xf numFmtId="49" fontId="23" fillId="0" borderId="1" xfId="0" applyNumberFormat="1" applyFont="1" applyBorder="1" applyAlignment="1" applyProtection="1">
      <alignment horizontal="left" vertical="center" wrapText="1"/>
      <protection locked="0"/>
    </xf>
    <xf numFmtId="0" fontId="1" fillId="7" borderId="0" xfId="0" applyFont="1" applyFill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 applyProtection="1">
      <alignment horizontal="center" textRotation="90"/>
      <protection hidden="1"/>
    </xf>
    <xf numFmtId="0" fontId="0" fillId="0" borderId="2" xfId="0" applyBorder="1" applyAlignment="1">
      <alignment horizontal="center" textRotation="90"/>
    </xf>
    <xf numFmtId="0" fontId="0" fillId="0" borderId="6" xfId="0" applyBorder="1" applyAlignment="1" applyProtection="1">
      <alignment horizontal="center" vertical="center" textRotation="90" wrapText="1"/>
      <protection hidden="1"/>
    </xf>
    <xf numFmtId="0" fontId="0" fillId="0" borderId="2" xfId="0" applyBorder="1" applyAlignment="1">
      <alignment textRotation="90" wrapText="1"/>
    </xf>
    <xf numFmtId="0" fontId="0" fillId="0" borderId="8" xfId="0" applyBorder="1" applyAlignment="1">
      <alignment textRotation="90" wrapText="1"/>
    </xf>
    <xf numFmtId="0" fontId="9" fillId="0" borderId="0" xfId="0" applyFont="1" applyAlignment="1">
      <alignment vertical="center"/>
    </xf>
    <xf numFmtId="0" fontId="27" fillId="0" borderId="10" xfId="0" applyFont="1" applyBorder="1" applyAlignment="1" applyProtection="1">
      <alignment horizontal="left" vertical="center" wrapText="1"/>
      <protection hidden="1"/>
    </xf>
    <xf numFmtId="0" fontId="28" fillId="0" borderId="12" xfId="0" applyFont="1" applyBorder="1" applyAlignment="1">
      <alignment horizontal="left" vertical="center" wrapText="1"/>
    </xf>
    <xf numFmtId="0" fontId="28" fillId="0" borderId="4" xfId="0" applyFont="1" applyBorder="1" applyAlignment="1">
      <alignment horizontal="left" vertical="center" wrapText="1"/>
    </xf>
    <xf numFmtId="0" fontId="0" fillId="0" borderId="6" xfId="0" applyBorder="1" applyAlignment="1" applyProtection="1">
      <alignment textRotation="90"/>
      <protection hidden="1"/>
    </xf>
    <xf numFmtId="0" fontId="0" fillId="0" borderId="2" xfId="0" applyBorder="1" applyAlignment="1">
      <alignment textRotation="90"/>
    </xf>
    <xf numFmtId="0" fontId="0" fillId="0" borderId="9" xfId="0" applyBorder="1" applyAlignment="1" applyProtection="1">
      <alignment horizontal="center" vertical="center" wrapText="1"/>
      <protection hidden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49" fontId="0" fillId="0" borderId="9" xfId="0" applyNumberFormat="1" applyBorder="1" applyAlignment="1" applyProtection="1">
      <alignment horizontal="left" vertical="center" wrapText="1"/>
      <protection locked="0"/>
    </xf>
    <xf numFmtId="49" fontId="0" fillId="0" borderId="11" xfId="0" applyNumberFormat="1" applyBorder="1" applyAlignment="1" applyProtection="1">
      <alignment horizontal="left" vertical="center" wrapText="1"/>
      <protection locked="0"/>
    </xf>
    <xf numFmtId="49" fontId="0" fillId="0" borderId="1" xfId="0" applyNumberFormat="1" applyBorder="1" applyAlignment="1" applyProtection="1">
      <alignment horizontal="left" vertical="center" wrapText="1"/>
      <protection locked="0"/>
    </xf>
    <xf numFmtId="0" fontId="0" fillId="0" borderId="6" xfId="0" applyBorder="1" applyAlignment="1">
      <alignment horizontal="center" vertical="center" textRotation="90"/>
    </xf>
    <xf numFmtId="0" fontId="0" fillId="0" borderId="8" xfId="0" applyBorder="1" applyAlignment="1">
      <alignment horizontal="center"/>
    </xf>
    <xf numFmtId="0" fontId="26" fillId="0" borderId="6" xfId="0" applyFont="1" applyBorder="1" applyAlignment="1" applyProtection="1">
      <alignment horizontal="center" wrapText="1"/>
      <protection hidden="1"/>
    </xf>
    <xf numFmtId="0" fontId="26" fillId="0" borderId="2" xfId="0" applyFont="1" applyBorder="1" applyAlignment="1" applyProtection="1">
      <alignment horizontal="center" wrapText="1"/>
      <protection hidden="1"/>
    </xf>
    <xf numFmtId="0" fontId="0" fillId="0" borderId="6" xfId="0" applyBorder="1" applyAlignment="1">
      <alignment horizontal="center" vertical="top" textRotation="90" wrapText="1"/>
    </xf>
    <xf numFmtId="0" fontId="0" fillId="0" borderId="2" xfId="0" applyBorder="1" applyAlignment="1">
      <alignment horizontal="center" vertical="top" textRotation="90" wrapText="1"/>
    </xf>
    <xf numFmtId="0" fontId="0" fillId="0" borderId="0" xfId="0"/>
    <xf numFmtId="0" fontId="0" fillId="0" borderId="2" xfId="0" applyBorder="1" applyAlignment="1" applyProtection="1">
      <alignment horizontal="center" vertical="center" textRotation="90" wrapText="1"/>
      <protection hidden="1"/>
    </xf>
    <xf numFmtId="0" fontId="14" fillId="0" borderId="9" xfId="0" applyFont="1" applyBorder="1" applyAlignment="1" applyProtection="1">
      <alignment horizontal="center" wrapText="1"/>
      <protection hidden="1"/>
    </xf>
    <xf numFmtId="0" fontId="0" fillId="0" borderId="1" xfId="0" applyBorder="1" applyAlignment="1">
      <alignment horizontal="center" wrapText="1"/>
    </xf>
    <xf numFmtId="0" fontId="11" fillId="20" borderId="23" xfId="0" applyFont="1" applyFill="1" applyBorder="1" applyAlignment="1">
      <alignment horizontal="center"/>
    </xf>
    <xf numFmtId="0" fontId="11" fillId="20" borderId="24" xfId="0" applyFont="1" applyFill="1" applyBorder="1" applyAlignment="1">
      <alignment horizontal="center"/>
    </xf>
    <xf numFmtId="0" fontId="11" fillId="21" borderId="23" xfId="0" applyFont="1" applyFill="1" applyBorder="1" applyAlignment="1">
      <alignment horizontal="center"/>
    </xf>
    <xf numFmtId="0" fontId="11" fillId="21" borderId="24" xfId="0" applyFont="1" applyFill="1" applyBorder="1" applyAlignment="1">
      <alignment horizontal="center"/>
    </xf>
    <xf numFmtId="0" fontId="13" fillId="8" borderId="16" xfId="0" applyFont="1" applyFill="1" applyBorder="1" applyAlignment="1">
      <alignment horizontal="center"/>
    </xf>
    <xf numFmtId="0" fontId="13" fillId="8" borderId="17" xfId="0" applyFont="1" applyFill="1" applyBorder="1" applyAlignment="1">
      <alignment horizontal="center"/>
    </xf>
    <xf numFmtId="0" fontId="13" fillId="8" borderId="18" xfId="0" applyFont="1" applyFill="1" applyBorder="1" applyAlignment="1">
      <alignment horizontal="center"/>
    </xf>
    <xf numFmtId="0" fontId="11" fillId="11" borderId="23" xfId="0" applyFont="1" applyFill="1" applyBorder="1" applyAlignment="1">
      <alignment horizontal="center"/>
    </xf>
    <xf numFmtId="0" fontId="11" fillId="11" borderId="24" xfId="0" applyFont="1" applyFill="1" applyBorder="1" applyAlignment="1">
      <alignment horizontal="center"/>
    </xf>
    <xf numFmtId="0" fontId="11" fillId="12" borderId="23" xfId="0" applyFont="1" applyFill="1" applyBorder="1" applyAlignment="1">
      <alignment horizontal="center"/>
    </xf>
    <xf numFmtId="0" fontId="11" fillId="12" borderId="24" xfId="0" applyFont="1" applyFill="1" applyBorder="1" applyAlignment="1">
      <alignment horizontal="center"/>
    </xf>
    <xf numFmtId="0" fontId="11" fillId="16" borderId="23" xfId="0" applyFont="1" applyFill="1" applyBorder="1" applyAlignment="1">
      <alignment horizontal="center"/>
    </xf>
    <xf numFmtId="0" fontId="11" fillId="16" borderId="24" xfId="0" applyFont="1" applyFill="1" applyBorder="1" applyAlignment="1">
      <alignment horizontal="center"/>
    </xf>
    <xf numFmtId="0" fontId="11" fillId="17" borderId="23" xfId="0" applyFont="1" applyFill="1" applyBorder="1" applyAlignment="1">
      <alignment horizontal="center"/>
    </xf>
    <xf numFmtId="0" fontId="11" fillId="17" borderId="24" xfId="0" applyFont="1" applyFill="1" applyBorder="1" applyAlignment="1">
      <alignment horizontal="center"/>
    </xf>
  </cellXfs>
  <cellStyles count="4">
    <cellStyle name="Link" xfId="1" builtinId="8"/>
    <cellStyle name="Standard" xfId="0" builtinId="0"/>
    <cellStyle name="Standard 2" xfId="3" xr:uid="{1EBA71D6-D6D0-4A3C-8575-D569865891CC}"/>
    <cellStyle name="Stil 1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E6E6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99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161927</xdr:colOff>
      <xdr:row>30</xdr:row>
      <xdr:rowOff>133350</xdr:rowOff>
    </xdr:from>
    <xdr:to>
      <xdr:col>8</xdr:col>
      <xdr:colOff>1631260</xdr:colOff>
      <xdr:row>44</xdr:row>
      <xdr:rowOff>6400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54337D0-22E1-43C6-B43E-2332C7E4D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62402" y="5143500"/>
          <a:ext cx="2993333" cy="21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285750</xdr:colOff>
      <xdr:row>31</xdr:row>
      <xdr:rowOff>9524</xdr:rowOff>
    </xdr:from>
    <xdr:to>
      <xdr:col>6</xdr:col>
      <xdr:colOff>152984</xdr:colOff>
      <xdr:row>43</xdr:row>
      <xdr:rowOff>153090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A3016E06-C9D3-4785-BC23-40C06ADC01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0125" y="5181599"/>
          <a:ext cx="2953334" cy="20866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AE54"/>
  <sheetViews>
    <sheetView showGridLines="0" tabSelected="1" showRuler="0" topLeftCell="A7" zoomScale="95" zoomScaleNormal="95" zoomScaleSheetLayoutView="100" workbookViewId="0">
      <selection activeCell="O24" sqref="O24"/>
    </sheetView>
  </sheetViews>
  <sheetFormatPr baseColWidth="10" defaultRowHeight="12.75" x14ac:dyDescent="0.2"/>
  <cols>
    <col min="1" max="1" width="8.7109375" style="1" customWidth="1"/>
    <col min="2" max="2" width="16.140625" style="1" customWidth="1"/>
    <col min="3" max="3" width="16.140625" customWidth="1"/>
    <col min="4" max="4" width="6.28515625" customWidth="1"/>
    <col min="5" max="5" width="5.85546875" customWidth="1"/>
    <col min="6" max="6" width="4.140625" customWidth="1"/>
    <col min="7" max="7" width="4" customWidth="1"/>
    <col min="8" max="20" width="4.140625" customWidth="1"/>
    <col min="21" max="21" width="3.28515625" hidden="1" customWidth="1"/>
    <col min="22" max="22" width="10.85546875" customWidth="1"/>
    <col min="23" max="24" width="6.7109375" customWidth="1"/>
    <col min="25" max="25" width="9" customWidth="1"/>
    <col min="26" max="26" width="9.42578125" bestFit="1" customWidth="1"/>
    <col min="27" max="27" width="8.28515625" customWidth="1"/>
    <col min="28" max="28" width="9" customWidth="1"/>
    <col min="29" max="29" width="9" style="1" customWidth="1"/>
    <col min="30" max="30" width="9" customWidth="1"/>
    <col min="31" max="31" width="3.7109375" customWidth="1"/>
  </cols>
  <sheetData>
    <row r="1" spans="1:31" ht="18" customHeight="1" x14ac:dyDescent="0.25">
      <c r="A1" s="180" t="s">
        <v>78</v>
      </c>
      <c r="B1" s="180"/>
      <c r="C1" s="180"/>
      <c r="D1" s="180"/>
      <c r="E1" s="27"/>
      <c r="F1" s="27"/>
      <c r="G1" s="27"/>
      <c r="H1" s="28"/>
      <c r="I1" s="2"/>
      <c r="J1" s="2"/>
      <c r="K1" s="170" t="s">
        <v>45</v>
      </c>
      <c r="L1" s="170"/>
      <c r="M1" s="170"/>
      <c r="N1" s="171"/>
      <c r="O1" s="168"/>
      <c r="P1" s="172"/>
      <c r="Q1" s="172"/>
      <c r="R1" s="172"/>
      <c r="S1" s="172"/>
      <c r="T1" s="172"/>
      <c r="U1" s="172"/>
      <c r="V1" s="172"/>
      <c r="W1" s="169"/>
      <c r="X1" s="47" t="s">
        <v>48</v>
      </c>
      <c r="Y1" s="168"/>
      <c r="Z1" s="169"/>
      <c r="AA1" s="47" t="s">
        <v>47</v>
      </c>
      <c r="AB1" s="48"/>
    </row>
    <row r="2" spans="1:31" ht="18" customHeight="1" x14ac:dyDescent="0.2">
      <c r="A2" s="180"/>
      <c r="B2" s="180"/>
      <c r="C2" s="180"/>
      <c r="D2" s="180"/>
      <c r="E2" s="27"/>
      <c r="F2" s="27"/>
      <c r="G2" s="27"/>
      <c r="H2" s="29"/>
      <c r="I2" s="3"/>
      <c r="J2" s="109"/>
      <c r="K2" s="109"/>
      <c r="L2" s="110">
        <v>2026</v>
      </c>
      <c r="M2" s="109"/>
      <c r="N2" s="109"/>
      <c r="O2" s="109"/>
      <c r="P2" s="3"/>
      <c r="Q2" s="3"/>
      <c r="R2" s="3"/>
      <c r="S2" s="3"/>
      <c r="T2" s="3"/>
      <c r="U2" s="3"/>
      <c r="V2" s="3"/>
      <c r="W2" s="16"/>
      <c r="X2" s="16"/>
      <c r="Y2" s="16"/>
      <c r="Z2" s="16"/>
      <c r="AA2" s="3"/>
      <c r="AB2" s="3"/>
    </row>
    <row r="3" spans="1:31" s="45" customFormat="1" ht="20.100000000000001" customHeight="1" x14ac:dyDescent="0.2">
      <c r="A3" s="173" t="s">
        <v>84</v>
      </c>
      <c r="B3" s="173"/>
      <c r="C3" s="173"/>
      <c r="D3" s="41"/>
      <c r="E3" s="41"/>
      <c r="F3" s="41"/>
      <c r="G3" s="41"/>
      <c r="H3" s="41"/>
      <c r="I3" s="42"/>
      <c r="J3" s="174" t="s">
        <v>50</v>
      </c>
      <c r="K3" s="175"/>
      <c r="L3" s="175"/>
      <c r="M3" s="175"/>
      <c r="N3" s="176"/>
      <c r="O3" s="177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9"/>
      <c r="AA3" s="43"/>
      <c r="AB3" s="43"/>
      <c r="AC3" s="44"/>
    </row>
    <row r="4" spans="1:31" s="45" customFormat="1" ht="20.100000000000001" customHeight="1" x14ac:dyDescent="0.2">
      <c r="A4" s="37" t="s">
        <v>0</v>
      </c>
      <c r="B4" s="158" t="s">
        <v>46</v>
      </c>
      <c r="C4" s="159"/>
      <c r="D4" s="27"/>
      <c r="E4" s="27"/>
      <c r="F4" s="27"/>
      <c r="G4" s="27"/>
      <c r="H4" s="162"/>
      <c r="I4" s="163"/>
      <c r="J4" s="165" t="s">
        <v>49</v>
      </c>
      <c r="K4" s="166"/>
      <c r="L4" s="166"/>
      <c r="M4" s="166"/>
      <c r="N4" s="167"/>
      <c r="O4" s="160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1"/>
      <c r="AA4" s="43"/>
      <c r="AB4" s="43"/>
      <c r="AC4" s="44"/>
    </row>
    <row r="5" spans="1:31" s="45" customFormat="1" ht="20.100000000000001" customHeight="1" x14ac:dyDescent="0.2">
      <c r="A5" s="38">
        <v>1</v>
      </c>
      <c r="B5" s="160"/>
      <c r="C5" s="161"/>
      <c r="D5" s="41"/>
      <c r="E5" s="41"/>
      <c r="F5" s="41"/>
      <c r="G5" s="41"/>
      <c r="H5" s="46"/>
      <c r="I5" s="41"/>
      <c r="J5" s="165" t="s">
        <v>2</v>
      </c>
      <c r="K5" s="166"/>
      <c r="L5" s="166"/>
      <c r="M5" s="166"/>
      <c r="N5" s="167"/>
      <c r="O5" s="160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1"/>
      <c r="AA5" s="43"/>
      <c r="AB5" s="43"/>
      <c r="AC5" s="44"/>
    </row>
    <row r="6" spans="1:31" s="45" customFormat="1" ht="20.100000000000001" customHeight="1" x14ac:dyDescent="0.2">
      <c r="A6" s="39">
        <v>2</v>
      </c>
      <c r="B6" s="160"/>
      <c r="C6" s="161"/>
      <c r="D6" s="41"/>
      <c r="E6" s="41"/>
      <c r="F6" s="41"/>
      <c r="G6" s="41"/>
      <c r="H6" s="46"/>
      <c r="I6" s="41"/>
      <c r="J6" s="165" t="s">
        <v>52</v>
      </c>
      <c r="K6" s="166"/>
      <c r="L6" s="166"/>
      <c r="M6" s="166"/>
      <c r="N6" s="167"/>
      <c r="O6" s="160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1"/>
      <c r="AA6" s="43"/>
      <c r="AB6" s="43"/>
      <c r="AC6" s="44"/>
    </row>
    <row r="7" spans="1:31" s="45" customFormat="1" ht="20.100000000000001" customHeight="1" x14ac:dyDescent="0.2">
      <c r="A7" s="40">
        <v>3</v>
      </c>
      <c r="B7" s="160"/>
      <c r="C7" s="161"/>
      <c r="D7" s="41"/>
      <c r="E7" s="41"/>
      <c r="F7" s="41"/>
      <c r="G7" s="41"/>
      <c r="H7" s="46"/>
      <c r="I7" s="41"/>
      <c r="J7" s="188" t="s">
        <v>51</v>
      </c>
      <c r="K7" s="189"/>
      <c r="L7" s="189"/>
      <c r="M7" s="189"/>
      <c r="N7" s="190"/>
      <c r="O7" s="196"/>
      <c r="P7" s="197"/>
      <c r="Q7" s="197"/>
      <c r="R7" s="197"/>
      <c r="S7" s="197"/>
      <c r="T7" s="197"/>
      <c r="U7" s="197"/>
      <c r="V7" s="197"/>
      <c r="W7" s="197"/>
      <c r="X7" s="197"/>
      <c r="Y7" s="197"/>
      <c r="Z7" s="198"/>
      <c r="AA7" s="43"/>
      <c r="AB7" s="43"/>
      <c r="AC7" s="44"/>
    </row>
    <row r="8" spans="1:31" x14ac:dyDescent="0.2">
      <c r="A8" s="6"/>
      <c r="B8" s="36"/>
      <c r="C8" s="36"/>
      <c r="D8" s="4"/>
      <c r="E8" s="36"/>
      <c r="F8" s="36"/>
      <c r="G8" s="36"/>
      <c r="H8" s="113"/>
      <c r="I8" s="36"/>
      <c r="J8" s="114"/>
      <c r="K8" s="114"/>
      <c r="L8" s="6"/>
      <c r="M8" s="6"/>
      <c r="N8" s="36"/>
      <c r="O8" s="36"/>
      <c r="P8" s="36"/>
      <c r="Q8" s="36"/>
      <c r="R8" s="36"/>
      <c r="S8" s="36"/>
      <c r="T8" s="36"/>
      <c r="U8" s="35"/>
      <c r="V8" s="35"/>
      <c r="W8" s="35"/>
      <c r="X8" s="35"/>
      <c r="Y8" s="35"/>
      <c r="Z8" s="35"/>
      <c r="AA8" s="35"/>
      <c r="AB8" s="35"/>
    </row>
    <row r="9" spans="1:31" ht="11.25" hidden="1" customHeight="1" x14ac:dyDescent="0.2">
      <c r="A9" s="6"/>
      <c r="B9" s="35"/>
      <c r="C9" s="35"/>
      <c r="D9" s="35"/>
      <c r="E9" s="36"/>
      <c r="F9" s="6"/>
      <c r="G9" s="6">
        <v>8</v>
      </c>
      <c r="H9" s="115">
        <v>3</v>
      </c>
      <c r="I9" s="115">
        <v>8</v>
      </c>
      <c r="J9" s="115">
        <v>8</v>
      </c>
      <c r="K9" s="115"/>
      <c r="L9" s="115">
        <v>8</v>
      </c>
      <c r="M9" s="115">
        <v>8</v>
      </c>
      <c r="N9" s="115">
        <v>6</v>
      </c>
      <c r="O9" s="115"/>
      <c r="P9" s="115">
        <v>8</v>
      </c>
      <c r="Q9" s="115">
        <v>13</v>
      </c>
      <c r="R9" s="115">
        <v>7</v>
      </c>
      <c r="S9" s="132">
        <v>2.5</v>
      </c>
      <c r="T9" s="6">
        <v>10</v>
      </c>
      <c r="U9" s="35"/>
      <c r="V9" s="35"/>
      <c r="W9" s="35"/>
      <c r="X9" s="35"/>
      <c r="Y9" s="35"/>
      <c r="Z9" s="35"/>
      <c r="AA9" s="35"/>
      <c r="AB9" s="35"/>
    </row>
    <row r="10" spans="1:31" ht="10.5" hidden="1" customHeight="1" x14ac:dyDescent="0.2">
      <c r="E10" s="36"/>
      <c r="F10" s="6"/>
      <c r="G10" s="6">
        <v>0</v>
      </c>
      <c r="H10" s="115">
        <v>3</v>
      </c>
      <c r="I10" s="115">
        <v>4</v>
      </c>
      <c r="J10" s="115">
        <v>4</v>
      </c>
      <c r="K10" s="115"/>
      <c r="L10" s="115">
        <v>4</v>
      </c>
      <c r="M10" s="115">
        <v>4</v>
      </c>
      <c r="N10" s="115">
        <v>3</v>
      </c>
      <c r="O10" s="115">
        <v>6</v>
      </c>
      <c r="P10" s="115"/>
      <c r="Q10" s="115">
        <v>13</v>
      </c>
      <c r="R10" s="115">
        <v>7</v>
      </c>
      <c r="S10" s="132">
        <v>2.5</v>
      </c>
      <c r="T10" s="6">
        <v>10</v>
      </c>
      <c r="AC10"/>
      <c r="AD10" s="1"/>
    </row>
    <row r="11" spans="1:31" ht="12.75" customHeight="1" x14ac:dyDescent="0.2">
      <c r="A11" s="49"/>
      <c r="B11" s="49"/>
      <c r="C11" s="49"/>
      <c r="D11" s="49" t="s">
        <v>66</v>
      </c>
      <c r="E11" s="112" t="s">
        <v>67</v>
      </c>
      <c r="F11" s="201" t="s">
        <v>6</v>
      </c>
      <c r="G11" s="182" t="s">
        <v>71</v>
      </c>
      <c r="H11" s="20"/>
      <c r="I11" s="22"/>
      <c r="J11" s="193" t="s">
        <v>0</v>
      </c>
      <c r="K11" s="159"/>
      <c r="L11" s="184" t="s">
        <v>53</v>
      </c>
      <c r="M11" s="193" t="s">
        <v>68</v>
      </c>
      <c r="N11" s="159"/>
      <c r="O11" s="191" t="s">
        <v>55</v>
      </c>
      <c r="P11" s="191" t="s">
        <v>54</v>
      </c>
      <c r="Q11" s="207" t="s">
        <v>77</v>
      </c>
      <c r="R11" s="208"/>
      <c r="S11" s="203" t="s">
        <v>76</v>
      </c>
      <c r="T11" s="17"/>
      <c r="U11" s="182"/>
      <c r="V11" s="23"/>
      <c r="W11" s="184" t="s">
        <v>72</v>
      </c>
      <c r="X11" s="184" t="s">
        <v>69</v>
      </c>
      <c r="Y11" s="184" t="s">
        <v>70</v>
      </c>
      <c r="Z11" s="193" t="s">
        <v>80</v>
      </c>
      <c r="AA11" s="159"/>
      <c r="AB11" s="181" t="s">
        <v>57</v>
      </c>
      <c r="AC11" s="181"/>
      <c r="AD11" s="181"/>
      <c r="AE11" s="159"/>
    </row>
    <row r="12" spans="1:31" ht="52.5" customHeight="1" x14ac:dyDescent="0.2">
      <c r="A12" s="30" t="s">
        <v>3</v>
      </c>
      <c r="B12" s="30" t="s">
        <v>64</v>
      </c>
      <c r="C12" s="30" t="s">
        <v>65</v>
      </c>
      <c r="D12" s="30"/>
      <c r="E12" s="194" t="s">
        <v>75</v>
      </c>
      <c r="F12" s="202"/>
      <c r="G12" s="183"/>
      <c r="H12" s="21" t="s">
        <v>44</v>
      </c>
      <c r="I12" s="21" t="s">
        <v>45</v>
      </c>
      <c r="J12" s="129" t="s">
        <v>74</v>
      </c>
      <c r="K12" s="8" t="s">
        <v>48</v>
      </c>
      <c r="L12" s="206"/>
      <c r="M12" s="7" t="s">
        <v>4</v>
      </c>
      <c r="N12" s="8" t="s">
        <v>73</v>
      </c>
      <c r="O12" s="192"/>
      <c r="P12" s="192"/>
      <c r="Q12" s="117" t="s">
        <v>4</v>
      </c>
      <c r="R12" s="125" t="s">
        <v>73</v>
      </c>
      <c r="S12" s="204"/>
      <c r="T12" s="18" t="s">
        <v>56</v>
      </c>
      <c r="U12" s="183"/>
      <c r="V12" s="24" t="s">
        <v>63</v>
      </c>
      <c r="W12" s="185"/>
      <c r="X12" s="185"/>
      <c r="Y12" s="185"/>
      <c r="Z12" s="8" t="s">
        <v>59</v>
      </c>
      <c r="AA12" s="8" t="s">
        <v>60</v>
      </c>
      <c r="AB12" s="145" t="s">
        <v>59</v>
      </c>
      <c r="AC12" s="145" t="s">
        <v>61</v>
      </c>
      <c r="AD12" s="145" t="s">
        <v>62</v>
      </c>
      <c r="AE12" s="199" t="s">
        <v>58</v>
      </c>
    </row>
    <row r="13" spans="1:31" ht="18.75" customHeight="1" x14ac:dyDescent="0.2">
      <c r="A13" s="7" t="s">
        <v>48</v>
      </c>
      <c r="B13" s="19"/>
      <c r="C13" s="5"/>
      <c r="D13" s="137" t="s">
        <v>5</v>
      </c>
      <c r="E13" s="195"/>
      <c r="F13" s="137" t="s">
        <v>7</v>
      </c>
      <c r="G13" s="8"/>
      <c r="H13" s="9">
        <v>6</v>
      </c>
      <c r="I13" s="9">
        <v>6</v>
      </c>
      <c r="J13" s="10">
        <v>6</v>
      </c>
      <c r="K13" s="8"/>
      <c r="L13" s="9">
        <v>10</v>
      </c>
      <c r="M13" s="9">
        <v>6</v>
      </c>
      <c r="N13" s="9">
        <v>6</v>
      </c>
      <c r="O13" s="9">
        <v>6</v>
      </c>
      <c r="P13" s="9">
        <v>6</v>
      </c>
      <c r="Q13" s="9">
        <v>6</v>
      </c>
      <c r="R13" s="9">
        <v>6</v>
      </c>
      <c r="S13" s="131">
        <v>2</v>
      </c>
      <c r="T13" s="9"/>
      <c r="U13" s="9"/>
      <c r="V13" s="9"/>
      <c r="W13" s="186"/>
      <c r="X13" s="186"/>
      <c r="Y13" s="186"/>
      <c r="Z13" s="11"/>
      <c r="AA13" s="12"/>
      <c r="AB13" s="146"/>
      <c r="AC13" s="147"/>
      <c r="AD13" s="147"/>
      <c r="AE13" s="200"/>
    </row>
    <row r="14" spans="1:31" s="31" customFormat="1" ht="16.5" customHeight="1" x14ac:dyDescent="0.2">
      <c r="A14" s="118"/>
      <c r="B14" s="119"/>
      <c r="C14" s="120"/>
      <c r="D14" s="118"/>
      <c r="E14" s="126" t="str">
        <f>IF(D14&gt;0,VLOOKUP(LEFT($L$2,4)-D14,{0,"??";8,"U17";17,"U21";21,"A";55,"V";70,"EV";100,"?"},2,TRUE),"")</f>
        <v/>
      </c>
      <c r="F14" s="141"/>
      <c r="G14" s="126" t="str">
        <f>IF(E14="U17",1,IF(E14="U21",1,IF(E14="A",1,IF(E14="S",1,IF(E14="V",1,IF(E14="EV",1,""))))))</f>
        <v/>
      </c>
      <c r="H14" s="124"/>
      <c r="I14" s="124"/>
      <c r="J14" s="124"/>
      <c r="K14" s="118"/>
      <c r="L14" s="130" t="str">
        <f t="shared" ref="L14:L37" si="0">IF(G14=1,1,"")</f>
        <v/>
      </c>
      <c r="M14" s="124"/>
      <c r="N14" s="124"/>
      <c r="O14" s="124"/>
      <c r="P14" s="124"/>
      <c r="Q14" s="124"/>
      <c r="R14" s="124"/>
      <c r="S14" s="124"/>
      <c r="T14" s="124"/>
      <c r="U14" s="116"/>
      <c r="V14" s="138" t="str">
        <f>IF(E14="U17",G14*G$10+H14*H$10+I14*I$10+J14*J$10+L14*L$10+M14*M$10+N14*N$10+O14*O$10+Q14*Q$10+R14*R$9+T14*T$9+S14*S$10,IF(E14="U21",G14*G$10+H14*H$10+I14*I$10+J14*J$10+L14*L$10+M14*M$10+N14*N$10+O14*O$10+Q14*Q$10+R14*R$9+T14*T$9+S14*S$10,IF(E14="A",G14*G$9+G14*G$10+H14*H$9+I14*I$9+J14*J$9+L14*L$9+M14*M$9+N14*N$9+Q14*Q$10+R14*R$9+T14*T$9+S14*S$10,IF(E14="S",G14*G$9+H14*H$9+I14*I$9+J14*J$9+L14*L$9+M14*M$9+N14*N$9+P14*P$9+Q14*Q$10+R14*R$9+T14*T$9,IF(E14="V",G14*G$9+H14*H$9+I14*I$9+J14*J$9+L14*L$9+M14*M$9+N14*N$9+P14*P$9+Q14*Q$10+R14*R$9+T14*T$9+S14*S$10,IF(E14="EV",G14*G$9+H14*H$9+I14*I$9+J14*J$9+L14*L$9+M14*M$9+N14*N$9+P14*P$9+Q14*Q$10+R14*R$9+T14*T$9+S14*S$10,""))))))</f>
        <v/>
      </c>
      <c r="W14" s="127">
        <f>IF(E14="U17",(H14*H$13+I14*I$13+J14*J$13+L14*L$13+M14*M$13+N14*N$13+O14*O$13+Q14*Q$13+R14*R$13+S14*S$13),IF(E14="U21",(H14*H$13+I14*I$13+J14*J$13+L14*L$13+M14*M$13+N14*N$13+O14*O$13+Q14*Q$13+R14*R$13+S14*S$13),IF(E14="A",(H14*H$13+I14*I$13+J14*J$13+L14*L$13+M14*M$13+N14*N$13+Q14*Q$13+R14*R$13+S14*S$13),IF(E14="U23",(H14*H$13+I14*I$13+J14*J$13+L14*L$13+M14*M$13+N14*N$13+O14*O$13+Q14*Q$13+R14*R$13),IF(E14="S",(H14*H$13+I14*I$13+J14*J$13+L14*L$13+M14*M$13+N14*N$13+P14*P$13+Q14*Q$13+R14*R$13),IF(E14="V",(H14*H$13+I14*I$13+J14*J$13+L14*L$13+M14*M$13+N14*N$13+P14*P$13+Q14*Q$13+R14*R$13+S14*S$13),IF(E14="EV",(H14*H$13+I14*I$13+J14*J$13+L14*L$13+M14*M$13+N14*N$13+P14*P$13+Q14*Q$13+R14*R$13+S14*S$13),0)))))))</f>
        <v>0</v>
      </c>
      <c r="X14" s="128">
        <f>ROUNDUP(W14/10,0)</f>
        <v>0</v>
      </c>
      <c r="Y14" s="128">
        <f>X14*15</f>
        <v>0</v>
      </c>
      <c r="Z14" s="139"/>
      <c r="AA14" s="140"/>
      <c r="AB14" s="148"/>
      <c r="AC14" s="149"/>
      <c r="AD14" s="149"/>
      <c r="AE14" s="150"/>
    </row>
    <row r="15" spans="1:31" s="31" customFormat="1" ht="16.5" customHeight="1" x14ac:dyDescent="0.2">
      <c r="A15" s="32"/>
      <c r="B15" s="33"/>
      <c r="C15" s="34"/>
      <c r="D15" s="118"/>
      <c r="E15" s="126" t="str">
        <f>IF(D15&gt;0,VLOOKUP(LEFT($L$2,4)-D15,{0,"??";8,"U17";17,"U21";21,"A";55,"V";70,"EV";100,"?"},2,TRUE),"")</f>
        <v/>
      </c>
      <c r="F15" s="142"/>
      <c r="G15" s="126" t="str">
        <f t="shared" ref="G15:G37" si="1">IF(E15="U17",1,IF(E15="U21",1,IF(E15="A",1,IF(E15="S",1,IF(E15="V",1,IF(E15="EV",1,""))))))</f>
        <v/>
      </c>
      <c r="H15" s="124"/>
      <c r="I15" s="124"/>
      <c r="J15" s="124"/>
      <c r="K15" s="118"/>
      <c r="L15" s="130" t="str">
        <f t="shared" ref="L15:L37" si="2">IF(G15=1,1,"")</f>
        <v/>
      </c>
      <c r="M15" s="124"/>
      <c r="N15" s="124"/>
      <c r="O15" s="124"/>
      <c r="P15" s="124"/>
      <c r="Q15" s="124"/>
      <c r="R15" s="124"/>
      <c r="S15" s="124"/>
      <c r="T15" s="124"/>
      <c r="U15" s="116"/>
      <c r="V15" s="138" t="str">
        <f t="shared" ref="V15:V37" si="3">IF(E15="U17",G15*G$10+H15*H$10+I15*I$10+J15*J$10+L15*L$10+M15*M$10+N15*N$10+O15*O$10+Q15*Q$10+R15*R$9+T15*T$9+S15*S$10,IF(E15="U21",G15*G$10+H15*H$10+I15*I$10+J15*J$10+L15*L$10+M15*M$10+N15*N$10+O15*O$10+Q15*Q$10+R15*R$9+T15*T$9+S15*S$10,IF(E15="A",G15*G$9+G15*G$10+H15*H$9+I15*I$9+J15*J$9+L15*L$9+M15*M$9+N15*N$9+Q15*Q$10+R15*R$9+T15*T$9+S15*S$10,IF(E15="S",G15*G$9+H15*H$9+I15*I$9+J15*J$9+L15*L$9+M15*M$9+N15*N$9+P15*P$9+Q15*Q$10+R15*R$9+T15*T$9,IF(E15="V",G15*G$9+H15*H$9+I15*I$9+J15*J$9+L15*L$9+M15*M$9+N15*N$9+P15*P$9+Q15*Q$10+R15*R$9+T15*T$9+S15*S$10,IF(E15="EV",G15*G$9+H15*H$9+I15*I$9+J15*J$9+L15*L$9+M15*M$9+N15*N$9+P15*P$9+Q15*Q$10+R15*R$9+T15*T$9+S15*S$10,""))))))</f>
        <v/>
      </c>
      <c r="W15" s="127">
        <f t="shared" ref="W15:W37" si="4">IF(E15="U17",(H15*H$13+I15*I$13+J15*J$13+L15*L$13+M15*M$13+N15*N$13+O15*O$13+Q15*Q$13+R15*R$13+S15*S$13),IF(E15="U21",(H15*H$13+I15*I$13+J15*J$13+L15*L$13+M15*M$13+N15*N$13+O15*O$13+Q15*Q$13+R15*R$13+S15*S$13),IF(E15="A",(H15*H$13+I15*I$13+J15*J$13+L15*L$13+M15*M$13+N15*N$13+Q15*Q$13+R15*R$13+S15*S$13),IF(E15="U23",(H15*H$13+I15*I$13+J15*J$13+L15*L$13+M15*M$13+N15*N$13+O15*O$13+Q15*Q$13+R15*R$13),IF(E15="S",(H15*H$13+I15*I$13+J15*J$13+L15*L$13+M15*M$13+N15*N$13+P15*P$13+Q15*Q$13+R15*R$13),IF(E15="V",(H15*H$13+I15*I$13+J15*J$13+L15*L$13+M15*M$13+N15*N$13+P15*P$13+Q15*Q$13+R15*R$13+S15*S$13),IF(E15="EV",(H15*H$13+I15*I$13+J15*J$13+L15*L$13+M15*M$13+N15*N$13+P15*P$13+Q15*Q$13+R15*R$13+S15*S$13),0)))))))</f>
        <v>0</v>
      </c>
      <c r="X15" s="128">
        <f t="shared" ref="X15:X37" si="5">ROUNDUP(W15/10,0)</f>
        <v>0</v>
      </c>
      <c r="Y15" s="128">
        <f t="shared" ref="Y15:Y37" si="6">X15*15</f>
        <v>0</v>
      </c>
      <c r="Z15" s="139"/>
      <c r="AA15" s="140"/>
      <c r="AB15" s="151"/>
      <c r="AC15" s="152"/>
      <c r="AD15" s="152"/>
      <c r="AE15" s="153"/>
    </row>
    <row r="16" spans="1:31" s="31" customFormat="1" ht="16.5" customHeight="1" x14ac:dyDescent="0.2">
      <c r="A16" s="121"/>
      <c r="B16" s="122"/>
      <c r="C16" s="123"/>
      <c r="D16" s="118"/>
      <c r="E16" s="126" t="str">
        <f>IF(D16&gt;0,VLOOKUP(LEFT($L$2,4)-D16,{0,"??";8,"U17";17,"U21";21,"A";55,"V";70,"EV";100,"?"},2,TRUE),"")</f>
        <v/>
      </c>
      <c r="F16" s="143"/>
      <c r="G16" s="126" t="str">
        <f t="shared" si="1"/>
        <v/>
      </c>
      <c r="H16" s="124"/>
      <c r="I16" s="124"/>
      <c r="J16" s="124"/>
      <c r="K16" s="118"/>
      <c r="L16" s="130" t="str">
        <f t="shared" si="2"/>
        <v/>
      </c>
      <c r="M16" s="124"/>
      <c r="N16" s="124"/>
      <c r="O16" s="124"/>
      <c r="P16" s="124"/>
      <c r="Q16" s="124"/>
      <c r="R16" s="124"/>
      <c r="S16" s="124"/>
      <c r="T16" s="124"/>
      <c r="U16" s="116"/>
      <c r="V16" s="138" t="str">
        <f t="shared" si="3"/>
        <v/>
      </c>
      <c r="W16" s="127">
        <f t="shared" si="4"/>
        <v>0</v>
      </c>
      <c r="X16" s="128">
        <f t="shared" si="5"/>
        <v>0</v>
      </c>
      <c r="Y16" s="128">
        <f t="shared" si="6"/>
        <v>0</v>
      </c>
      <c r="Z16" s="139"/>
      <c r="AA16" s="140"/>
      <c r="AB16" s="148"/>
      <c r="AC16" s="149"/>
      <c r="AD16" s="149"/>
      <c r="AE16" s="154"/>
    </row>
    <row r="17" spans="1:31" s="31" customFormat="1" ht="16.5" customHeight="1" x14ac:dyDescent="0.2">
      <c r="A17" s="32"/>
      <c r="B17" s="33"/>
      <c r="C17" s="34"/>
      <c r="D17" s="118"/>
      <c r="E17" s="126" t="str">
        <f>IF(D17&gt;0,VLOOKUP(LEFT($L$2,4)-D17,{0,"??";8,"U17";17,"U21";21,"A";55,"V";70,"EV";100,"?"},2,TRUE),"")</f>
        <v/>
      </c>
      <c r="F17" s="142"/>
      <c r="G17" s="126" t="str">
        <f t="shared" si="1"/>
        <v/>
      </c>
      <c r="H17" s="124"/>
      <c r="I17" s="124"/>
      <c r="J17" s="124"/>
      <c r="K17" s="118"/>
      <c r="L17" s="130" t="str">
        <f t="shared" si="2"/>
        <v/>
      </c>
      <c r="M17" s="124"/>
      <c r="N17" s="124"/>
      <c r="O17" s="124"/>
      <c r="P17" s="124"/>
      <c r="Q17" s="124"/>
      <c r="R17" s="124"/>
      <c r="S17" s="124"/>
      <c r="T17" s="124"/>
      <c r="U17" s="116"/>
      <c r="V17" s="138" t="str">
        <f t="shared" si="3"/>
        <v/>
      </c>
      <c r="W17" s="127">
        <f t="shared" si="4"/>
        <v>0</v>
      </c>
      <c r="X17" s="128">
        <f t="shared" si="5"/>
        <v>0</v>
      </c>
      <c r="Y17" s="128">
        <f t="shared" si="6"/>
        <v>0</v>
      </c>
      <c r="Z17" s="139"/>
      <c r="AA17" s="140"/>
      <c r="AB17" s="151"/>
      <c r="AC17" s="152"/>
      <c r="AD17" s="152"/>
      <c r="AE17" s="153"/>
    </row>
    <row r="18" spans="1:31" s="31" customFormat="1" ht="16.5" customHeight="1" x14ac:dyDescent="0.2">
      <c r="A18" s="118"/>
      <c r="B18" s="122"/>
      <c r="C18" s="123"/>
      <c r="D18" s="118"/>
      <c r="E18" s="126" t="str">
        <f>IF(D18&gt;0,VLOOKUP(LEFT($L$2,4)-D18,{0,"??";8,"U17";17,"U21";21,"A";55,"V";70,"EV";100,"?"},2,TRUE),"")</f>
        <v/>
      </c>
      <c r="F18" s="143"/>
      <c r="G18" s="126" t="str">
        <f t="shared" si="1"/>
        <v/>
      </c>
      <c r="H18" s="124"/>
      <c r="I18" s="124"/>
      <c r="J18" s="124"/>
      <c r="K18" s="118"/>
      <c r="L18" s="130" t="str">
        <f t="shared" si="2"/>
        <v/>
      </c>
      <c r="M18" s="124"/>
      <c r="N18" s="124"/>
      <c r="O18" s="124"/>
      <c r="P18" s="124"/>
      <c r="Q18" s="124"/>
      <c r="R18" s="124"/>
      <c r="S18" s="124"/>
      <c r="T18" s="124"/>
      <c r="U18" s="116"/>
      <c r="V18" s="138" t="str">
        <f t="shared" si="3"/>
        <v/>
      </c>
      <c r="W18" s="127">
        <f t="shared" si="4"/>
        <v>0</v>
      </c>
      <c r="X18" s="128">
        <f t="shared" si="5"/>
        <v>0</v>
      </c>
      <c r="Y18" s="128">
        <f t="shared" si="6"/>
        <v>0</v>
      </c>
      <c r="Z18" s="139"/>
      <c r="AA18" s="140"/>
      <c r="AB18" s="148"/>
      <c r="AC18" s="149"/>
      <c r="AD18" s="149"/>
      <c r="AE18" s="154"/>
    </row>
    <row r="19" spans="1:31" s="31" customFormat="1" ht="16.5" customHeight="1" x14ac:dyDescent="0.2">
      <c r="A19" s="32"/>
      <c r="B19" s="33"/>
      <c r="C19" s="34"/>
      <c r="D19" s="118"/>
      <c r="E19" s="126" t="str">
        <f>IF(D19&gt;0,VLOOKUP(LEFT($L$2,4)-D19,{0,"??";8,"U17";17,"U21";21,"A";55,"V";70,"EV";100,"?"},2,TRUE),"")</f>
        <v/>
      </c>
      <c r="F19" s="142"/>
      <c r="G19" s="126" t="str">
        <f t="shared" si="1"/>
        <v/>
      </c>
      <c r="H19" s="124"/>
      <c r="I19" s="124"/>
      <c r="J19" s="124"/>
      <c r="K19" s="118"/>
      <c r="L19" s="130" t="str">
        <f t="shared" si="2"/>
        <v/>
      </c>
      <c r="M19" s="124"/>
      <c r="N19" s="124"/>
      <c r="O19" s="124"/>
      <c r="P19" s="124"/>
      <c r="Q19" s="124"/>
      <c r="R19" s="124"/>
      <c r="S19" s="124"/>
      <c r="T19" s="124"/>
      <c r="U19" s="116"/>
      <c r="V19" s="138" t="str">
        <f t="shared" si="3"/>
        <v/>
      </c>
      <c r="W19" s="127">
        <f t="shared" si="4"/>
        <v>0</v>
      </c>
      <c r="X19" s="128">
        <f t="shared" si="5"/>
        <v>0</v>
      </c>
      <c r="Y19" s="128">
        <f t="shared" si="6"/>
        <v>0</v>
      </c>
      <c r="Z19" s="139"/>
      <c r="AA19" s="140"/>
      <c r="AB19" s="151"/>
      <c r="AC19" s="152"/>
      <c r="AD19" s="152"/>
      <c r="AE19" s="153"/>
    </row>
    <row r="20" spans="1:31" s="31" customFormat="1" ht="16.5" customHeight="1" x14ac:dyDescent="0.2">
      <c r="A20" s="121"/>
      <c r="B20" s="122"/>
      <c r="C20" s="123"/>
      <c r="D20" s="118"/>
      <c r="E20" s="126" t="str">
        <f>IF(D20&gt;0,VLOOKUP(LEFT($L$2,4)-D20,{0,"??";8,"U17";17,"U21";21,"A";55,"V";70,"EV";100,"?"},2,TRUE),"")</f>
        <v/>
      </c>
      <c r="F20" s="143"/>
      <c r="G20" s="126" t="str">
        <f t="shared" si="1"/>
        <v/>
      </c>
      <c r="H20" s="124"/>
      <c r="I20" s="124"/>
      <c r="J20" s="124"/>
      <c r="K20" s="118"/>
      <c r="L20" s="130" t="str">
        <f t="shared" si="2"/>
        <v/>
      </c>
      <c r="M20" s="124"/>
      <c r="N20" s="124"/>
      <c r="O20" s="124"/>
      <c r="P20" s="124"/>
      <c r="Q20" s="124"/>
      <c r="R20" s="124"/>
      <c r="S20" s="124"/>
      <c r="T20" s="124"/>
      <c r="U20" s="116"/>
      <c r="V20" s="138" t="str">
        <f t="shared" si="3"/>
        <v/>
      </c>
      <c r="W20" s="127">
        <f t="shared" si="4"/>
        <v>0</v>
      </c>
      <c r="X20" s="128">
        <f t="shared" si="5"/>
        <v>0</v>
      </c>
      <c r="Y20" s="128">
        <f t="shared" si="6"/>
        <v>0</v>
      </c>
      <c r="Z20" s="139"/>
      <c r="AA20" s="140"/>
      <c r="AB20" s="148"/>
      <c r="AC20" s="149"/>
      <c r="AD20" s="149"/>
      <c r="AE20" s="154"/>
    </row>
    <row r="21" spans="1:31" s="31" customFormat="1" ht="16.5" customHeight="1" x14ac:dyDescent="0.2">
      <c r="A21" s="32"/>
      <c r="B21" s="33"/>
      <c r="C21" s="34"/>
      <c r="D21" s="118"/>
      <c r="E21" s="126" t="str">
        <f>IF(D21&gt;0,VLOOKUP(LEFT($L$2,4)-D21,{0,"??";8,"U17";17,"U21";21,"A";55,"V";70,"EV";100,"?"},2,TRUE),"")</f>
        <v/>
      </c>
      <c r="F21" s="142"/>
      <c r="G21" s="126" t="str">
        <f t="shared" si="1"/>
        <v/>
      </c>
      <c r="H21" s="124"/>
      <c r="I21" s="124"/>
      <c r="J21" s="124"/>
      <c r="K21" s="118"/>
      <c r="L21" s="130" t="str">
        <f t="shared" si="2"/>
        <v/>
      </c>
      <c r="M21" s="124"/>
      <c r="N21" s="124"/>
      <c r="O21" s="124"/>
      <c r="P21" s="124"/>
      <c r="Q21" s="124"/>
      <c r="R21" s="124"/>
      <c r="S21" s="124"/>
      <c r="T21" s="124"/>
      <c r="U21" s="116"/>
      <c r="V21" s="138" t="str">
        <f t="shared" si="3"/>
        <v/>
      </c>
      <c r="W21" s="127">
        <f t="shared" si="4"/>
        <v>0</v>
      </c>
      <c r="X21" s="128">
        <f t="shared" si="5"/>
        <v>0</v>
      </c>
      <c r="Y21" s="128">
        <f t="shared" si="6"/>
        <v>0</v>
      </c>
      <c r="Z21" s="139"/>
      <c r="AA21" s="140"/>
      <c r="AB21" s="151"/>
      <c r="AC21" s="152"/>
      <c r="AD21" s="152"/>
      <c r="AE21" s="153"/>
    </row>
    <row r="22" spans="1:31" s="31" customFormat="1" ht="16.5" customHeight="1" x14ac:dyDescent="0.2">
      <c r="A22" s="121"/>
      <c r="B22" s="122"/>
      <c r="C22" s="123"/>
      <c r="D22" s="118"/>
      <c r="E22" s="126" t="str">
        <f>IF(D22&gt;0,VLOOKUP(LEFT($L$2,4)-D22,{0,"??";8,"U17";17,"U21";21,"A";55,"V";70,"EV";100,"?"},2,TRUE),"")</f>
        <v/>
      </c>
      <c r="F22" s="143"/>
      <c r="G22" s="126" t="str">
        <f t="shared" si="1"/>
        <v/>
      </c>
      <c r="H22" s="124"/>
      <c r="I22" s="124"/>
      <c r="J22" s="124"/>
      <c r="K22" s="118"/>
      <c r="L22" s="130" t="str">
        <f t="shared" si="2"/>
        <v/>
      </c>
      <c r="M22" s="124"/>
      <c r="N22" s="124"/>
      <c r="O22" s="124"/>
      <c r="P22" s="124"/>
      <c r="Q22" s="124"/>
      <c r="R22" s="124"/>
      <c r="S22" s="124"/>
      <c r="T22" s="124"/>
      <c r="U22" s="116"/>
      <c r="V22" s="138" t="str">
        <f t="shared" si="3"/>
        <v/>
      </c>
      <c r="W22" s="127">
        <f t="shared" si="4"/>
        <v>0</v>
      </c>
      <c r="X22" s="128">
        <f t="shared" si="5"/>
        <v>0</v>
      </c>
      <c r="Y22" s="128">
        <f t="shared" si="6"/>
        <v>0</v>
      </c>
      <c r="Z22" s="139"/>
      <c r="AA22" s="140"/>
      <c r="AB22" s="148"/>
      <c r="AC22" s="149"/>
      <c r="AD22" s="149"/>
      <c r="AE22" s="154"/>
    </row>
    <row r="23" spans="1:31" s="31" customFormat="1" ht="16.5" customHeight="1" x14ac:dyDescent="0.2">
      <c r="A23" s="32"/>
      <c r="B23" s="33"/>
      <c r="C23" s="34"/>
      <c r="D23" s="118"/>
      <c r="E23" s="126" t="str">
        <f>IF(D23&gt;0,VLOOKUP(LEFT($L$2,4)-D23,{0,"??";8,"U17";17,"U21";21,"A";55,"V";70,"EV";100,"?"},2,TRUE),"")</f>
        <v/>
      </c>
      <c r="F23" s="142"/>
      <c r="G23" s="126" t="str">
        <f t="shared" si="1"/>
        <v/>
      </c>
      <c r="H23" s="124"/>
      <c r="I23" s="124"/>
      <c r="J23" s="124"/>
      <c r="K23" s="118"/>
      <c r="L23" s="130" t="str">
        <f t="shared" si="2"/>
        <v/>
      </c>
      <c r="M23" s="124"/>
      <c r="N23" s="124"/>
      <c r="O23" s="124"/>
      <c r="P23" s="124"/>
      <c r="Q23" s="124"/>
      <c r="R23" s="124"/>
      <c r="S23" s="124"/>
      <c r="T23" s="124"/>
      <c r="U23" s="116"/>
      <c r="V23" s="138" t="str">
        <f t="shared" si="3"/>
        <v/>
      </c>
      <c r="W23" s="127">
        <f t="shared" si="4"/>
        <v>0</v>
      </c>
      <c r="X23" s="128">
        <f t="shared" si="5"/>
        <v>0</v>
      </c>
      <c r="Y23" s="128">
        <f t="shared" si="6"/>
        <v>0</v>
      </c>
      <c r="Z23" s="139"/>
      <c r="AA23" s="140"/>
      <c r="AB23" s="151"/>
      <c r="AC23" s="152"/>
      <c r="AD23" s="152"/>
      <c r="AE23" s="153"/>
    </row>
    <row r="24" spans="1:31" s="31" customFormat="1" ht="16.5" customHeight="1" x14ac:dyDescent="0.2">
      <c r="A24" s="121"/>
      <c r="B24" s="122"/>
      <c r="C24" s="123"/>
      <c r="D24" s="118"/>
      <c r="E24" s="126" t="str">
        <f>IF(D24&gt;0,VLOOKUP(LEFT($L$2,4)-D24,{0,"??";8,"U17";17,"U21";21,"A";55,"V";70,"EV";100,"?"},2,TRUE),"")</f>
        <v/>
      </c>
      <c r="F24" s="143"/>
      <c r="G24" s="126" t="str">
        <f t="shared" si="1"/>
        <v/>
      </c>
      <c r="H24" s="124"/>
      <c r="I24" s="124"/>
      <c r="J24" s="124"/>
      <c r="K24" s="118"/>
      <c r="L24" s="130" t="str">
        <f t="shared" si="2"/>
        <v/>
      </c>
      <c r="M24" s="124"/>
      <c r="N24" s="124"/>
      <c r="O24" s="124"/>
      <c r="P24" s="124"/>
      <c r="Q24" s="124"/>
      <c r="R24" s="124"/>
      <c r="S24" s="124"/>
      <c r="T24" s="124"/>
      <c r="U24" s="116"/>
      <c r="V24" s="138" t="str">
        <f t="shared" si="3"/>
        <v/>
      </c>
      <c r="W24" s="127">
        <f t="shared" si="4"/>
        <v>0</v>
      </c>
      <c r="X24" s="128">
        <f t="shared" si="5"/>
        <v>0</v>
      </c>
      <c r="Y24" s="128">
        <f t="shared" si="6"/>
        <v>0</v>
      </c>
      <c r="Z24" s="139"/>
      <c r="AA24" s="140"/>
      <c r="AB24" s="148"/>
      <c r="AC24" s="149"/>
      <c r="AD24" s="149"/>
      <c r="AE24" s="154"/>
    </row>
    <row r="25" spans="1:31" s="31" customFormat="1" ht="16.5" customHeight="1" x14ac:dyDescent="0.2">
      <c r="A25" s="32"/>
      <c r="B25" s="33"/>
      <c r="C25" s="34"/>
      <c r="D25" s="118"/>
      <c r="E25" s="126" t="str">
        <f>IF(D25&gt;0,VLOOKUP(LEFT($L$2,4)-D25,{0,"??";8,"U17";17,"U21";21,"A";55,"V";70,"EV";100,"?"},2,TRUE),"")</f>
        <v/>
      </c>
      <c r="F25" s="142"/>
      <c r="G25" s="126" t="str">
        <f t="shared" si="1"/>
        <v/>
      </c>
      <c r="H25" s="124"/>
      <c r="I25" s="124"/>
      <c r="J25" s="124"/>
      <c r="K25" s="118"/>
      <c r="L25" s="130" t="str">
        <f t="shared" si="2"/>
        <v/>
      </c>
      <c r="M25" s="124"/>
      <c r="N25" s="124"/>
      <c r="O25" s="124"/>
      <c r="P25" s="124"/>
      <c r="Q25" s="124"/>
      <c r="R25" s="124"/>
      <c r="S25" s="124"/>
      <c r="T25" s="124"/>
      <c r="U25" s="116"/>
      <c r="V25" s="138" t="str">
        <f t="shared" si="3"/>
        <v/>
      </c>
      <c r="W25" s="127">
        <f t="shared" si="4"/>
        <v>0</v>
      </c>
      <c r="X25" s="128">
        <f t="shared" si="5"/>
        <v>0</v>
      </c>
      <c r="Y25" s="128">
        <f t="shared" si="6"/>
        <v>0</v>
      </c>
      <c r="Z25" s="139"/>
      <c r="AA25" s="140"/>
      <c r="AB25" s="151"/>
      <c r="AC25" s="152"/>
      <c r="AD25" s="152"/>
      <c r="AE25" s="153"/>
    </row>
    <row r="26" spans="1:31" s="31" customFormat="1" ht="16.5" customHeight="1" x14ac:dyDescent="0.2">
      <c r="A26" s="121"/>
      <c r="B26" s="122"/>
      <c r="C26" s="123"/>
      <c r="D26" s="118"/>
      <c r="E26" s="126" t="str">
        <f>IF(D26&gt;0,VLOOKUP(LEFT($L$2,4)-D26,{0,"??";8,"U17";17,"U21";21,"A";55,"V";70,"EV";100,"?"},2,TRUE),"")</f>
        <v/>
      </c>
      <c r="F26" s="143"/>
      <c r="G26" s="126" t="str">
        <f t="shared" si="1"/>
        <v/>
      </c>
      <c r="H26" s="124"/>
      <c r="I26" s="124"/>
      <c r="J26" s="124"/>
      <c r="K26" s="118"/>
      <c r="L26" s="130" t="str">
        <f t="shared" si="2"/>
        <v/>
      </c>
      <c r="M26" s="124"/>
      <c r="N26" s="124"/>
      <c r="O26" s="124"/>
      <c r="P26" s="124"/>
      <c r="Q26" s="124"/>
      <c r="R26" s="124"/>
      <c r="S26" s="124"/>
      <c r="T26" s="124"/>
      <c r="U26" s="116"/>
      <c r="V26" s="138" t="str">
        <f t="shared" si="3"/>
        <v/>
      </c>
      <c r="W26" s="127">
        <f t="shared" si="4"/>
        <v>0</v>
      </c>
      <c r="X26" s="128">
        <f t="shared" si="5"/>
        <v>0</v>
      </c>
      <c r="Y26" s="128">
        <f t="shared" si="6"/>
        <v>0</v>
      </c>
      <c r="Z26" s="139"/>
      <c r="AA26" s="140"/>
      <c r="AB26" s="148"/>
      <c r="AC26" s="149"/>
      <c r="AD26" s="149"/>
      <c r="AE26" s="154"/>
    </row>
    <row r="27" spans="1:31" s="31" customFormat="1" ht="16.5" customHeight="1" x14ac:dyDescent="0.2">
      <c r="A27" s="32"/>
      <c r="B27" s="33"/>
      <c r="C27" s="34"/>
      <c r="D27" s="118"/>
      <c r="E27" s="126" t="str">
        <f>IF(D27&gt;0,VLOOKUP(LEFT($L$2,4)-D27,{0,"??";8,"U17";17,"U21";21,"A";55,"V";70,"EV";100,"?"},2,TRUE),"")</f>
        <v/>
      </c>
      <c r="F27" s="142"/>
      <c r="G27" s="126" t="str">
        <f t="shared" si="1"/>
        <v/>
      </c>
      <c r="H27" s="124"/>
      <c r="I27" s="124"/>
      <c r="J27" s="124"/>
      <c r="K27" s="118"/>
      <c r="L27" s="130" t="str">
        <f t="shared" si="2"/>
        <v/>
      </c>
      <c r="M27" s="124"/>
      <c r="N27" s="124"/>
      <c r="O27" s="124"/>
      <c r="P27" s="124"/>
      <c r="Q27" s="124"/>
      <c r="R27" s="124"/>
      <c r="S27" s="124"/>
      <c r="T27" s="124"/>
      <c r="U27" s="116"/>
      <c r="V27" s="138" t="str">
        <f t="shared" si="3"/>
        <v/>
      </c>
      <c r="W27" s="127">
        <f t="shared" si="4"/>
        <v>0</v>
      </c>
      <c r="X27" s="128">
        <f t="shared" si="5"/>
        <v>0</v>
      </c>
      <c r="Y27" s="128">
        <f t="shared" si="6"/>
        <v>0</v>
      </c>
      <c r="Z27" s="139"/>
      <c r="AA27" s="140"/>
      <c r="AB27" s="151"/>
      <c r="AC27" s="152"/>
      <c r="AD27" s="152"/>
      <c r="AE27" s="153"/>
    </row>
    <row r="28" spans="1:31" s="31" customFormat="1" ht="16.5" customHeight="1" x14ac:dyDescent="0.2">
      <c r="A28" s="121"/>
      <c r="B28" s="122"/>
      <c r="C28" s="123"/>
      <c r="D28" s="118"/>
      <c r="E28" s="126" t="str">
        <f>IF(D28&gt;0,VLOOKUP(LEFT($L$2,4)-D28,{0,"??";8,"U17";17,"U21";21,"A";55,"V";70,"EV";100,"?"},2,TRUE),"")</f>
        <v/>
      </c>
      <c r="F28" s="143"/>
      <c r="G28" s="126" t="str">
        <f t="shared" si="1"/>
        <v/>
      </c>
      <c r="H28" s="124"/>
      <c r="I28" s="124"/>
      <c r="J28" s="124"/>
      <c r="K28" s="118"/>
      <c r="L28" s="130" t="str">
        <f t="shared" si="2"/>
        <v/>
      </c>
      <c r="M28" s="124"/>
      <c r="N28" s="124"/>
      <c r="O28" s="124"/>
      <c r="P28" s="124"/>
      <c r="Q28" s="124"/>
      <c r="R28" s="124"/>
      <c r="S28" s="124"/>
      <c r="T28" s="124"/>
      <c r="U28" s="116"/>
      <c r="V28" s="138" t="str">
        <f t="shared" si="3"/>
        <v/>
      </c>
      <c r="W28" s="127">
        <f t="shared" si="4"/>
        <v>0</v>
      </c>
      <c r="X28" s="128">
        <f t="shared" si="5"/>
        <v>0</v>
      </c>
      <c r="Y28" s="128">
        <f t="shared" si="6"/>
        <v>0</v>
      </c>
      <c r="Z28" s="139"/>
      <c r="AA28" s="140"/>
      <c r="AB28" s="148"/>
      <c r="AC28" s="149"/>
      <c r="AD28" s="149"/>
      <c r="AE28" s="154"/>
    </row>
    <row r="29" spans="1:31" s="31" customFormat="1" ht="16.5" customHeight="1" x14ac:dyDescent="0.2">
      <c r="A29" s="32"/>
      <c r="B29" s="33"/>
      <c r="C29" s="34"/>
      <c r="D29" s="118"/>
      <c r="E29" s="126" t="str">
        <f>IF(D29&gt;0,VLOOKUP(LEFT($L$2,4)-D29,{0,"??";8,"U17";17,"U21";21,"A";55,"V";70,"EV";100,"?"},2,TRUE),"")</f>
        <v/>
      </c>
      <c r="F29" s="142"/>
      <c r="G29" s="126" t="str">
        <f t="shared" si="1"/>
        <v/>
      </c>
      <c r="H29" s="124"/>
      <c r="I29" s="124"/>
      <c r="J29" s="124"/>
      <c r="K29" s="118"/>
      <c r="L29" s="130" t="str">
        <f t="shared" si="2"/>
        <v/>
      </c>
      <c r="M29" s="124"/>
      <c r="N29" s="124"/>
      <c r="O29" s="124"/>
      <c r="P29" s="124"/>
      <c r="Q29" s="124"/>
      <c r="R29" s="124"/>
      <c r="S29" s="124"/>
      <c r="T29" s="124"/>
      <c r="U29" s="116"/>
      <c r="V29" s="138" t="str">
        <f t="shared" si="3"/>
        <v/>
      </c>
      <c r="W29" s="127">
        <f t="shared" si="4"/>
        <v>0</v>
      </c>
      <c r="X29" s="128">
        <f t="shared" si="5"/>
        <v>0</v>
      </c>
      <c r="Y29" s="128">
        <f t="shared" si="6"/>
        <v>0</v>
      </c>
      <c r="Z29" s="139"/>
      <c r="AA29" s="140"/>
      <c r="AB29" s="151"/>
      <c r="AC29" s="152"/>
      <c r="AD29" s="152"/>
      <c r="AE29" s="153"/>
    </row>
    <row r="30" spans="1:31" s="31" customFormat="1" ht="16.5" customHeight="1" x14ac:dyDescent="0.2">
      <c r="A30" s="121"/>
      <c r="B30" s="122"/>
      <c r="C30" s="123"/>
      <c r="D30" s="118"/>
      <c r="E30" s="126" t="str">
        <f>IF(D30&gt;0,VLOOKUP(LEFT($L$2,4)-D30,{0,"??";8,"U17";17,"U21";21,"A";55,"V";70,"EV";100,"?"},2,TRUE),"")</f>
        <v/>
      </c>
      <c r="F30" s="143"/>
      <c r="G30" s="126" t="str">
        <f t="shared" si="1"/>
        <v/>
      </c>
      <c r="H30" s="124"/>
      <c r="I30" s="124"/>
      <c r="J30" s="124"/>
      <c r="K30" s="118"/>
      <c r="L30" s="130" t="str">
        <f t="shared" si="2"/>
        <v/>
      </c>
      <c r="M30" s="124"/>
      <c r="N30" s="124"/>
      <c r="O30" s="124"/>
      <c r="P30" s="124"/>
      <c r="Q30" s="124"/>
      <c r="R30" s="124"/>
      <c r="S30" s="124"/>
      <c r="T30" s="124"/>
      <c r="U30" s="116"/>
      <c r="V30" s="138" t="str">
        <f t="shared" si="3"/>
        <v/>
      </c>
      <c r="W30" s="127">
        <f t="shared" si="4"/>
        <v>0</v>
      </c>
      <c r="X30" s="128">
        <f t="shared" si="5"/>
        <v>0</v>
      </c>
      <c r="Y30" s="128">
        <f t="shared" si="6"/>
        <v>0</v>
      </c>
      <c r="Z30" s="139"/>
      <c r="AA30" s="140"/>
      <c r="AB30" s="148"/>
      <c r="AC30" s="149"/>
      <c r="AD30" s="149"/>
      <c r="AE30" s="154"/>
    </row>
    <row r="31" spans="1:31" s="31" customFormat="1" ht="16.5" customHeight="1" x14ac:dyDescent="0.2">
      <c r="A31" s="32"/>
      <c r="B31" s="33"/>
      <c r="C31" s="34"/>
      <c r="D31" s="118"/>
      <c r="E31" s="126" t="str">
        <f>IF(D31&gt;0,VLOOKUP(LEFT($L$2,4)-D31,{0,"??";8,"U17";17,"U21";21,"A";55,"V";70,"EV";100,"?"},2,TRUE),"")</f>
        <v/>
      </c>
      <c r="F31" s="142"/>
      <c r="G31" s="126" t="str">
        <f t="shared" si="1"/>
        <v/>
      </c>
      <c r="H31" s="124"/>
      <c r="I31" s="124"/>
      <c r="J31" s="124"/>
      <c r="K31" s="118"/>
      <c r="L31" s="130" t="str">
        <f t="shared" si="2"/>
        <v/>
      </c>
      <c r="M31" s="124"/>
      <c r="N31" s="124"/>
      <c r="O31" s="124"/>
      <c r="P31" s="124"/>
      <c r="Q31" s="124"/>
      <c r="R31" s="124"/>
      <c r="S31" s="124"/>
      <c r="T31" s="124"/>
      <c r="U31" s="116"/>
      <c r="V31" s="138" t="str">
        <f t="shared" si="3"/>
        <v/>
      </c>
      <c r="W31" s="127">
        <f t="shared" si="4"/>
        <v>0</v>
      </c>
      <c r="X31" s="128">
        <f t="shared" si="5"/>
        <v>0</v>
      </c>
      <c r="Y31" s="128">
        <f t="shared" si="6"/>
        <v>0</v>
      </c>
      <c r="Z31" s="139"/>
      <c r="AA31" s="140"/>
      <c r="AB31" s="151"/>
      <c r="AC31" s="152"/>
      <c r="AD31" s="152"/>
      <c r="AE31" s="153"/>
    </row>
    <row r="32" spans="1:31" s="31" customFormat="1" ht="16.5" customHeight="1" x14ac:dyDescent="0.2">
      <c r="A32" s="121"/>
      <c r="B32" s="122"/>
      <c r="C32" s="123"/>
      <c r="D32" s="118"/>
      <c r="E32" s="126" t="str">
        <f>IF(D32&gt;0,VLOOKUP(LEFT($L$2,4)-D32,{0,"??";8,"U17";17,"U21";21,"A";55,"V";70,"EV";100,"?"},2,TRUE),"")</f>
        <v/>
      </c>
      <c r="F32" s="143"/>
      <c r="G32" s="126" t="str">
        <f t="shared" si="1"/>
        <v/>
      </c>
      <c r="H32" s="124"/>
      <c r="I32" s="124"/>
      <c r="J32" s="124"/>
      <c r="K32" s="118"/>
      <c r="L32" s="130" t="str">
        <f t="shared" si="2"/>
        <v/>
      </c>
      <c r="M32" s="124"/>
      <c r="N32" s="124"/>
      <c r="O32" s="124"/>
      <c r="P32" s="124"/>
      <c r="Q32" s="124"/>
      <c r="R32" s="124"/>
      <c r="S32" s="124"/>
      <c r="T32" s="124"/>
      <c r="U32" s="116"/>
      <c r="V32" s="138" t="str">
        <f t="shared" si="3"/>
        <v/>
      </c>
      <c r="W32" s="127">
        <f t="shared" si="4"/>
        <v>0</v>
      </c>
      <c r="X32" s="128">
        <f t="shared" si="5"/>
        <v>0</v>
      </c>
      <c r="Y32" s="128">
        <f t="shared" si="6"/>
        <v>0</v>
      </c>
      <c r="Z32" s="139"/>
      <c r="AA32" s="140"/>
      <c r="AB32" s="148"/>
      <c r="AC32" s="149"/>
      <c r="AD32" s="149"/>
      <c r="AE32" s="154"/>
    </row>
    <row r="33" spans="1:31" s="31" customFormat="1" ht="16.5" customHeight="1" x14ac:dyDescent="0.2">
      <c r="A33" s="32"/>
      <c r="B33" s="33"/>
      <c r="C33" s="34"/>
      <c r="D33" s="118"/>
      <c r="E33" s="126" t="str">
        <f>IF(D33&gt;0,VLOOKUP(LEFT($L$2,4)-D33,{0,"??";8,"U17";17,"U21";21,"A";55,"V";70,"EV";100,"?"},2,TRUE),"")</f>
        <v/>
      </c>
      <c r="F33" s="142"/>
      <c r="G33" s="126" t="str">
        <f t="shared" si="1"/>
        <v/>
      </c>
      <c r="H33" s="124"/>
      <c r="I33" s="124"/>
      <c r="J33" s="124"/>
      <c r="K33" s="118"/>
      <c r="L33" s="130" t="str">
        <f t="shared" si="2"/>
        <v/>
      </c>
      <c r="M33" s="124"/>
      <c r="N33" s="124"/>
      <c r="O33" s="124"/>
      <c r="P33" s="124"/>
      <c r="Q33" s="124"/>
      <c r="R33" s="124"/>
      <c r="S33" s="124"/>
      <c r="T33" s="124"/>
      <c r="U33" s="116"/>
      <c r="V33" s="138" t="str">
        <f t="shared" si="3"/>
        <v/>
      </c>
      <c r="W33" s="127">
        <f t="shared" si="4"/>
        <v>0</v>
      </c>
      <c r="X33" s="128">
        <f t="shared" si="5"/>
        <v>0</v>
      </c>
      <c r="Y33" s="128">
        <f t="shared" si="6"/>
        <v>0</v>
      </c>
      <c r="Z33" s="139"/>
      <c r="AA33" s="140"/>
      <c r="AB33" s="151"/>
      <c r="AC33" s="152"/>
      <c r="AD33" s="152"/>
      <c r="AE33" s="153"/>
    </row>
    <row r="34" spans="1:31" s="31" customFormat="1" ht="16.5" customHeight="1" x14ac:dyDescent="0.2">
      <c r="A34" s="121"/>
      <c r="B34" s="122"/>
      <c r="C34" s="123"/>
      <c r="D34" s="118"/>
      <c r="E34" s="126" t="str">
        <f>IF(D34&gt;0,VLOOKUP(LEFT($L$2,4)-D34,{0,"??";8,"U17";17,"U21";21,"A";55,"V";70,"EV";100,"?"},2,TRUE),"")</f>
        <v/>
      </c>
      <c r="F34" s="143"/>
      <c r="G34" s="126" t="str">
        <f t="shared" si="1"/>
        <v/>
      </c>
      <c r="H34" s="124"/>
      <c r="I34" s="124"/>
      <c r="J34" s="124"/>
      <c r="K34" s="118"/>
      <c r="L34" s="130" t="str">
        <f t="shared" si="2"/>
        <v/>
      </c>
      <c r="M34" s="124"/>
      <c r="N34" s="124"/>
      <c r="O34" s="124"/>
      <c r="P34" s="124"/>
      <c r="Q34" s="124"/>
      <c r="R34" s="124"/>
      <c r="S34" s="124"/>
      <c r="T34" s="124"/>
      <c r="U34" s="116"/>
      <c r="V34" s="138" t="str">
        <f t="shared" si="3"/>
        <v/>
      </c>
      <c r="W34" s="127">
        <f t="shared" si="4"/>
        <v>0</v>
      </c>
      <c r="X34" s="128">
        <f t="shared" si="5"/>
        <v>0</v>
      </c>
      <c r="Y34" s="128">
        <f t="shared" si="6"/>
        <v>0</v>
      </c>
      <c r="Z34" s="139"/>
      <c r="AA34" s="140"/>
      <c r="AB34" s="148"/>
      <c r="AC34" s="149"/>
      <c r="AD34" s="149"/>
      <c r="AE34" s="154"/>
    </row>
    <row r="35" spans="1:31" s="31" customFormat="1" ht="16.5" customHeight="1" x14ac:dyDescent="0.2">
      <c r="A35" s="32"/>
      <c r="B35" s="33"/>
      <c r="C35" s="34"/>
      <c r="D35" s="118"/>
      <c r="E35" s="126" t="str">
        <f>IF(D35&gt;0,VLOOKUP(LEFT($L$2,4)-D35,{0,"??";8,"U17";17,"U21";21,"A";55,"V";70,"EV";100,"?"},2,TRUE),"")</f>
        <v/>
      </c>
      <c r="F35" s="142"/>
      <c r="G35" s="126" t="str">
        <f t="shared" si="1"/>
        <v/>
      </c>
      <c r="H35" s="124"/>
      <c r="I35" s="124"/>
      <c r="J35" s="124"/>
      <c r="K35" s="118"/>
      <c r="L35" s="130" t="str">
        <f t="shared" si="2"/>
        <v/>
      </c>
      <c r="M35" s="124"/>
      <c r="N35" s="124"/>
      <c r="O35" s="124"/>
      <c r="P35" s="124"/>
      <c r="Q35" s="124"/>
      <c r="R35" s="124"/>
      <c r="S35" s="124"/>
      <c r="T35" s="124"/>
      <c r="U35" s="116"/>
      <c r="V35" s="138" t="str">
        <f t="shared" si="3"/>
        <v/>
      </c>
      <c r="W35" s="127">
        <f t="shared" si="4"/>
        <v>0</v>
      </c>
      <c r="X35" s="128">
        <f t="shared" si="5"/>
        <v>0</v>
      </c>
      <c r="Y35" s="128">
        <f t="shared" si="6"/>
        <v>0</v>
      </c>
      <c r="Z35" s="139"/>
      <c r="AA35" s="140"/>
      <c r="AB35" s="151"/>
      <c r="AC35" s="152"/>
      <c r="AD35" s="152"/>
      <c r="AE35" s="153"/>
    </row>
    <row r="36" spans="1:31" s="31" customFormat="1" ht="16.5" customHeight="1" x14ac:dyDescent="0.2">
      <c r="A36" s="121"/>
      <c r="B36" s="122"/>
      <c r="C36" s="123"/>
      <c r="D36" s="118"/>
      <c r="E36" s="126" t="str">
        <f>IF(D36&gt;0,VLOOKUP(LEFT($L$2,4)-D36,{0,"??";8,"U17";17,"U21";21,"A";55,"V";70,"EV";100,"?"},2,TRUE),"")</f>
        <v/>
      </c>
      <c r="F36" s="143"/>
      <c r="G36" s="126" t="str">
        <f t="shared" si="1"/>
        <v/>
      </c>
      <c r="H36" s="124"/>
      <c r="I36" s="124"/>
      <c r="J36" s="124"/>
      <c r="K36" s="118"/>
      <c r="L36" s="130" t="str">
        <f t="shared" si="2"/>
        <v/>
      </c>
      <c r="M36" s="124"/>
      <c r="N36" s="124"/>
      <c r="O36" s="124"/>
      <c r="P36" s="124"/>
      <c r="Q36" s="124"/>
      <c r="R36" s="124"/>
      <c r="S36" s="124"/>
      <c r="T36" s="124"/>
      <c r="U36" s="116"/>
      <c r="V36" s="138" t="str">
        <f t="shared" si="3"/>
        <v/>
      </c>
      <c r="W36" s="127">
        <f t="shared" si="4"/>
        <v>0</v>
      </c>
      <c r="X36" s="128">
        <f t="shared" si="5"/>
        <v>0</v>
      </c>
      <c r="Y36" s="128">
        <f t="shared" si="6"/>
        <v>0</v>
      </c>
      <c r="Z36" s="139"/>
      <c r="AA36" s="140"/>
      <c r="AB36" s="148"/>
      <c r="AC36" s="149"/>
      <c r="AD36" s="149"/>
      <c r="AE36" s="154"/>
    </row>
    <row r="37" spans="1:31" s="31" customFormat="1" ht="16.5" customHeight="1" x14ac:dyDescent="0.2">
      <c r="A37" s="133"/>
      <c r="B37" s="134"/>
      <c r="C37" s="135"/>
      <c r="D37" s="118"/>
      <c r="E37" s="126" t="str">
        <f>IF(D37&gt;0,VLOOKUP(LEFT($L$2,4)-D37,{0,"??";8,"U17";17,"U21";21,"A";55,"V";70,"EV";100,"?"},2,TRUE),"")</f>
        <v/>
      </c>
      <c r="F37" s="144"/>
      <c r="G37" s="126" t="str">
        <f t="shared" si="1"/>
        <v/>
      </c>
      <c r="H37" s="124"/>
      <c r="I37" s="124"/>
      <c r="J37" s="124"/>
      <c r="K37" s="118"/>
      <c r="L37" s="130" t="str">
        <f t="shared" si="2"/>
        <v/>
      </c>
      <c r="M37" s="124"/>
      <c r="N37" s="124"/>
      <c r="O37" s="124"/>
      <c r="P37" s="124"/>
      <c r="Q37" s="124"/>
      <c r="R37" s="124"/>
      <c r="S37" s="124"/>
      <c r="T37" s="124"/>
      <c r="U37" s="136"/>
      <c r="V37" s="138" t="str">
        <f t="shared" si="3"/>
        <v/>
      </c>
      <c r="W37" s="127">
        <f t="shared" si="4"/>
        <v>0</v>
      </c>
      <c r="X37" s="128">
        <f t="shared" si="5"/>
        <v>0</v>
      </c>
      <c r="Y37" s="128">
        <f t="shared" si="6"/>
        <v>0</v>
      </c>
      <c r="Z37" s="139"/>
      <c r="AA37" s="140"/>
      <c r="AB37" s="155"/>
      <c r="AC37" s="156"/>
      <c r="AD37" s="156"/>
      <c r="AE37" s="157"/>
    </row>
    <row r="39" spans="1:31" ht="15" x14ac:dyDescent="0.2">
      <c r="B39" s="187" t="s">
        <v>81</v>
      </c>
      <c r="C39" s="187"/>
      <c r="D39" s="187"/>
      <c r="E39" s="187"/>
      <c r="F39" s="187"/>
      <c r="G39" s="187"/>
      <c r="H39" s="187"/>
      <c r="I39" s="187"/>
      <c r="J39" s="187"/>
      <c r="K39" s="187"/>
      <c r="L39" s="187"/>
      <c r="M39" s="187"/>
      <c r="N39" s="187"/>
      <c r="O39" s="187"/>
      <c r="P39" s="187"/>
      <c r="Q39" s="187"/>
      <c r="R39" s="187"/>
      <c r="S39" s="187"/>
      <c r="T39" s="187"/>
      <c r="U39" s="187"/>
      <c r="V39" s="187"/>
      <c r="W39" s="187"/>
      <c r="X39" s="187"/>
      <c r="Y39" s="187"/>
      <c r="Z39" s="187"/>
      <c r="AA39" s="187"/>
      <c r="AB39" s="187"/>
      <c r="AC39" s="187"/>
    </row>
    <row r="40" spans="1:31" ht="15" x14ac:dyDescent="0.2">
      <c r="B40" s="187" t="s">
        <v>79</v>
      </c>
      <c r="C40" s="187"/>
      <c r="D40" s="187"/>
      <c r="E40" s="187"/>
      <c r="F40" s="187"/>
      <c r="G40" s="187"/>
      <c r="H40" s="187"/>
      <c r="I40" s="187"/>
      <c r="J40" s="187"/>
      <c r="K40" s="187"/>
      <c r="L40" s="187"/>
      <c r="M40" s="187"/>
      <c r="N40" s="187"/>
      <c r="O40" s="187"/>
      <c r="P40" s="187"/>
      <c r="Q40" s="187"/>
      <c r="R40" s="187"/>
      <c r="S40" s="187"/>
      <c r="T40" s="187"/>
      <c r="U40" s="187"/>
      <c r="V40" s="187"/>
      <c r="W40" s="187"/>
      <c r="X40" s="187"/>
      <c r="Y40" s="205"/>
      <c r="Z40" s="26"/>
      <c r="AA40" s="26"/>
      <c r="AB40" s="26"/>
    </row>
    <row r="41" spans="1:31" ht="15" x14ac:dyDescent="0.2">
      <c r="B41" s="187" t="s">
        <v>82</v>
      </c>
      <c r="C41" s="187"/>
      <c r="D41" s="187"/>
      <c r="E41" s="187"/>
      <c r="F41" s="187"/>
      <c r="G41" s="187"/>
      <c r="H41" s="187"/>
      <c r="I41" s="187"/>
      <c r="J41" s="187"/>
      <c r="K41" s="187"/>
      <c r="L41" s="187"/>
      <c r="M41" s="187"/>
      <c r="N41" s="187"/>
      <c r="O41" s="187"/>
      <c r="P41" s="187"/>
      <c r="Q41" s="187"/>
      <c r="R41" s="187"/>
      <c r="S41" s="187"/>
      <c r="T41" s="187"/>
      <c r="U41" s="187"/>
      <c r="V41" s="187"/>
      <c r="W41" s="187"/>
      <c r="X41" s="187"/>
      <c r="Y41" s="205"/>
      <c r="Z41" s="205"/>
      <c r="AA41" s="205"/>
      <c r="AB41" s="26"/>
    </row>
    <row r="42" spans="1:31" ht="15" x14ac:dyDescent="0.2">
      <c r="A42" s="14"/>
      <c r="B42" s="25" t="s">
        <v>83</v>
      </c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</row>
    <row r="43" spans="1:31" x14ac:dyDescent="0.2">
      <c r="A43" s="14"/>
      <c r="B43" s="14"/>
      <c r="C43" s="15"/>
      <c r="D43" s="15"/>
      <c r="E43" s="15"/>
      <c r="H43" s="13"/>
    </row>
    <row r="44" spans="1:31" x14ac:dyDescent="0.2">
      <c r="A44" s="14"/>
      <c r="B44" s="14"/>
      <c r="C44" s="15"/>
      <c r="D44" s="15"/>
      <c r="E44" s="15"/>
      <c r="H44" s="13"/>
    </row>
    <row r="45" spans="1:31" x14ac:dyDescent="0.2">
      <c r="A45" s="14"/>
      <c r="B45" s="14"/>
      <c r="C45" s="15"/>
      <c r="D45" s="15"/>
      <c r="E45" s="15"/>
      <c r="H45" s="13"/>
    </row>
    <row r="46" spans="1:31" x14ac:dyDescent="0.2">
      <c r="A46" s="14"/>
      <c r="B46" s="14"/>
      <c r="C46" s="15"/>
      <c r="D46" s="15"/>
      <c r="E46" s="15"/>
    </row>
    <row r="47" spans="1:31" x14ac:dyDescent="0.2">
      <c r="A47" s="14"/>
      <c r="B47" s="14"/>
      <c r="C47" s="15"/>
      <c r="D47" s="15"/>
      <c r="E47" s="15"/>
    </row>
    <row r="48" spans="1:31" x14ac:dyDescent="0.2">
      <c r="A48" s="14"/>
      <c r="B48" s="14"/>
      <c r="C48" s="15"/>
      <c r="D48" s="15"/>
      <c r="E48" s="15"/>
    </row>
    <row r="49" spans="1:5" x14ac:dyDescent="0.2">
      <c r="A49" s="14"/>
      <c r="B49" s="14"/>
      <c r="C49" s="15"/>
      <c r="D49" s="15"/>
      <c r="E49" s="15"/>
    </row>
    <row r="50" spans="1:5" x14ac:dyDescent="0.2">
      <c r="A50" s="14"/>
      <c r="B50" s="14"/>
      <c r="C50" s="15"/>
      <c r="D50" s="15"/>
      <c r="E50" s="15"/>
    </row>
    <row r="51" spans="1:5" x14ac:dyDescent="0.2">
      <c r="A51" s="14"/>
      <c r="B51" s="14"/>
      <c r="C51" s="15"/>
      <c r="D51" s="15"/>
      <c r="E51" s="15"/>
    </row>
    <row r="52" spans="1:5" x14ac:dyDescent="0.2">
      <c r="A52" s="14"/>
      <c r="B52" s="14"/>
      <c r="C52" s="15"/>
      <c r="D52" s="15"/>
      <c r="E52" s="15"/>
    </row>
    <row r="53" spans="1:5" x14ac:dyDescent="0.2">
      <c r="A53" s="14"/>
      <c r="B53" s="14"/>
      <c r="C53" s="15"/>
      <c r="D53" s="15"/>
      <c r="E53" s="15"/>
    </row>
    <row r="54" spans="1:5" x14ac:dyDescent="0.2">
      <c r="A54" s="14"/>
      <c r="B54" s="14"/>
      <c r="C54" s="15"/>
      <c r="D54" s="15"/>
      <c r="E54" s="15"/>
    </row>
  </sheetData>
  <sheetProtection algorithmName="SHA-512" hashValue="nLpIcUwSXF5g6Em+kbMJbmfobAXTy6OSwv/I6TIEY2FHNK5t1johLVAW8WYrmG/t86jIc8M4oSRq9rSzXf3quw==" saltValue="45UkJDPcKFgQkE7E8SbeqA==" spinCount="100000" sheet="1" formatCells="0" selectLockedCells="1"/>
  <protectedRanges>
    <protectedRange sqref="V14:V37" name="Bereich3"/>
    <protectedRange sqref="B5:C7" name="Bereich1"/>
    <protectedRange sqref="O3:Z7" name="Bereich2"/>
  </protectedRanges>
  <mergeCells count="40">
    <mergeCell ref="X11:X13"/>
    <mergeCell ref="S11:S12"/>
    <mergeCell ref="B40:Y40"/>
    <mergeCell ref="B41:AA41"/>
    <mergeCell ref="J6:N6"/>
    <mergeCell ref="L11:L12"/>
    <mergeCell ref="M11:N11"/>
    <mergeCell ref="Q11:R11"/>
    <mergeCell ref="AB11:AE11"/>
    <mergeCell ref="U11:U12"/>
    <mergeCell ref="Y11:Y13"/>
    <mergeCell ref="B39:AC39"/>
    <mergeCell ref="J7:N7"/>
    <mergeCell ref="O11:O12"/>
    <mergeCell ref="J11:K11"/>
    <mergeCell ref="P11:P12"/>
    <mergeCell ref="E12:E13"/>
    <mergeCell ref="B7:C7"/>
    <mergeCell ref="O7:Z7"/>
    <mergeCell ref="W11:W13"/>
    <mergeCell ref="AE12:AE13"/>
    <mergeCell ref="G11:G12"/>
    <mergeCell ref="Z11:AA11"/>
    <mergeCell ref="F11:F12"/>
    <mergeCell ref="Y1:Z1"/>
    <mergeCell ref="K1:N1"/>
    <mergeCell ref="O1:W1"/>
    <mergeCell ref="A3:C3"/>
    <mergeCell ref="J3:N3"/>
    <mergeCell ref="O3:Z3"/>
    <mergeCell ref="A1:D2"/>
    <mergeCell ref="B4:C4"/>
    <mergeCell ref="B5:C5"/>
    <mergeCell ref="B6:C6"/>
    <mergeCell ref="H4:I4"/>
    <mergeCell ref="O6:Z6"/>
    <mergeCell ref="J5:N5"/>
    <mergeCell ref="J4:N4"/>
    <mergeCell ref="O4:Z4"/>
    <mergeCell ref="O5:Z5"/>
  </mergeCells>
  <conditionalFormatting sqref="E14:E37">
    <cfRule type="colorScale" priority="7">
      <colorScale>
        <cfvo type="min"/>
        <cfvo type="max"/>
        <color theme="0"/>
        <color theme="0"/>
      </colorScale>
    </cfRule>
  </conditionalFormatting>
  <conditionalFormatting sqref="U14:U37 L14:L37">
    <cfRule type="top10" priority="8" stopIfTrue="1" rank="1"/>
  </conditionalFormatting>
  <dataValidations count="4">
    <dataValidation type="whole" allowBlank="1" showErrorMessage="1" error="max. 1 Stich zulässig" sqref="L14:R37 T14:T37 U15:U37 I14:J37" xr:uid="{00000000-0002-0000-0000-000000000000}">
      <formula1>0</formula1>
      <formula2>1</formula2>
    </dataValidation>
    <dataValidation type="whole" allowBlank="1" showErrorMessage="1" error="max. 99" sqref="H14:H37" xr:uid="{00000000-0002-0000-0000-000001000000}">
      <formula1>0</formula1>
      <formula2>99</formula2>
    </dataValidation>
    <dataValidation allowBlank="1" sqref="D14:D37 U14:V14 V15:V37" xr:uid="{018413EE-0F72-4DB3-880F-F8D3140A1F17}"/>
    <dataValidation type="whole" allowBlank="1" showErrorMessage="1" error="max. 25 Stich zulässig" sqref="S14:S37" xr:uid="{A1C182AD-016C-4B7F-AEE0-DBCB89F95B76}">
      <formula1>0</formula1>
      <formula2>25</formula2>
    </dataValidation>
  </dataValidations>
  <printOptions horizontalCentered="1" verticalCentered="1"/>
  <pageMargins left="0.11811023622047245" right="0.11811023622047245" top="0.39370078740157483" bottom="0.35433070866141736" header="0.51181102362204722" footer="0.51181102362204722"/>
  <pageSetup paperSize="9" scale="75" firstPageNumber="0" orientation="landscape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A8A7F-FF76-4DE8-8CD1-B0CED9B78B23}">
  <sheetPr codeName="Tabelle2"/>
  <dimension ref="A1"/>
  <sheetViews>
    <sheetView showGridLines="0" showRowColHeaders="0" workbookViewId="0">
      <selection activeCell="A23" sqref="A23"/>
    </sheetView>
  </sheetViews>
  <sheetFormatPr baseColWidth="10" defaultColWidth="8" defaultRowHeight="12.75" x14ac:dyDescent="0.2"/>
  <cols>
    <col min="1" max="1" width="118.85546875" style="111" customWidth="1"/>
    <col min="2" max="16384" width="8" style="111"/>
  </cols>
  <sheetData/>
  <sheetProtection algorithmName="SHA-512" hashValue="JC5PT7yaB+ZGlKBAeHEAbNDVfN4WEDLbMcW7uOc5yKDc72k3JiEZLjHtPM129Z5nh+bgSU5JNRswGbZCn0wxcA==" saltValue="fDanS0kh5Dki8lGT0+Iq7Q==" spinCount="100000" sheet="1" objects="1" scenarios="1" selectLockedCells="1" selectUnlockedCells="1"/>
  <pageMargins left="0.19685039370078741" right="0.19685039370078741" top="0.19685039370078741" bottom="0.19685039370078741" header="0.31496062992125984" footer="0.31496062992125984"/>
  <pageSetup paperSize="9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9C90A-2CB6-4585-A79B-E901CE1F87E3}">
  <sheetPr codeName="Tabelle3"/>
  <dimension ref="A1:I44"/>
  <sheetViews>
    <sheetView workbookViewId="0">
      <selection activeCell="H4" sqref="H4"/>
    </sheetView>
  </sheetViews>
  <sheetFormatPr baseColWidth="10" defaultRowHeight="12.75" x14ac:dyDescent="0.2"/>
  <cols>
    <col min="1" max="4" width="10.7109375" customWidth="1"/>
    <col min="5" max="5" width="2.7109375" customWidth="1"/>
    <col min="9" max="9" width="61.28515625" bestFit="1" customWidth="1"/>
  </cols>
  <sheetData>
    <row r="1" spans="1:9" ht="15.75" x14ac:dyDescent="0.25">
      <c r="A1" s="213" t="s">
        <v>8</v>
      </c>
      <c r="B1" s="214"/>
      <c r="C1" s="214" t="s">
        <v>9</v>
      </c>
      <c r="D1" s="215"/>
      <c r="F1">
        <v>2023</v>
      </c>
      <c r="I1" s="50" t="s">
        <v>10</v>
      </c>
    </row>
    <row r="2" spans="1:9" ht="15" x14ac:dyDescent="0.25">
      <c r="A2" s="51" t="s">
        <v>11</v>
      </c>
      <c r="B2" s="52" t="s">
        <v>12</v>
      </c>
      <c r="C2" s="52" t="s">
        <v>11</v>
      </c>
      <c r="D2" s="53" t="s">
        <v>12</v>
      </c>
      <c r="F2" s="54" t="s">
        <v>13</v>
      </c>
      <c r="G2" s="55" t="s">
        <v>11</v>
      </c>
      <c r="I2" s="56" t="s">
        <v>14</v>
      </c>
    </row>
    <row r="3" spans="1:9" ht="15" x14ac:dyDescent="0.25">
      <c r="A3" s="216" t="s">
        <v>15</v>
      </c>
      <c r="B3" s="217"/>
      <c r="C3" s="218" t="s">
        <v>15</v>
      </c>
      <c r="D3" s="219"/>
      <c r="F3" s="57">
        <v>0</v>
      </c>
      <c r="G3" s="58" t="s">
        <v>16</v>
      </c>
      <c r="I3" s="59" t="s">
        <v>17</v>
      </c>
    </row>
    <row r="4" spans="1:9" x14ac:dyDescent="0.2">
      <c r="A4" s="60">
        <v>0</v>
      </c>
      <c r="B4" s="61">
        <v>0</v>
      </c>
      <c r="C4" s="62">
        <v>0</v>
      </c>
      <c r="D4" s="63">
        <v>0</v>
      </c>
      <c r="F4" s="64">
        <v>8</v>
      </c>
      <c r="G4" s="108" t="s">
        <v>43</v>
      </c>
      <c r="I4" s="59" t="s">
        <v>18</v>
      </c>
    </row>
    <row r="5" spans="1:9" x14ac:dyDescent="0.2">
      <c r="A5" s="66">
        <v>301</v>
      </c>
      <c r="B5" s="67">
        <v>1</v>
      </c>
      <c r="C5" s="68">
        <v>320</v>
      </c>
      <c r="D5" s="69">
        <v>1</v>
      </c>
      <c r="F5" s="64">
        <v>17</v>
      </c>
      <c r="G5" s="108" t="s">
        <v>42</v>
      </c>
      <c r="I5" s="70" t="s">
        <v>19</v>
      </c>
    </row>
    <row r="6" spans="1:9" x14ac:dyDescent="0.2">
      <c r="A6" s="66">
        <v>326</v>
      </c>
      <c r="B6" s="67">
        <v>2</v>
      </c>
      <c r="C6" s="68">
        <v>340</v>
      </c>
      <c r="D6" s="69">
        <v>2</v>
      </c>
      <c r="F6" s="64">
        <v>21</v>
      </c>
      <c r="G6" s="65" t="s">
        <v>1</v>
      </c>
      <c r="I6" s="70" t="s">
        <v>20</v>
      </c>
    </row>
    <row r="7" spans="1:9" x14ac:dyDescent="0.2">
      <c r="A7" s="66">
        <v>351</v>
      </c>
      <c r="B7" s="67">
        <v>3</v>
      </c>
      <c r="C7" s="68">
        <v>362</v>
      </c>
      <c r="D7" s="69">
        <v>3</v>
      </c>
      <c r="F7" s="64">
        <v>50</v>
      </c>
      <c r="G7" s="65" t="s">
        <v>21</v>
      </c>
      <c r="I7" s="70" t="s">
        <v>22</v>
      </c>
    </row>
    <row r="8" spans="1:9" x14ac:dyDescent="0.2">
      <c r="A8" s="66">
        <v>361</v>
      </c>
      <c r="B8" s="67">
        <v>4</v>
      </c>
      <c r="C8" s="68">
        <v>372</v>
      </c>
      <c r="D8" s="69">
        <v>4</v>
      </c>
      <c r="F8" s="64">
        <v>60</v>
      </c>
      <c r="G8" s="65" t="s">
        <v>23</v>
      </c>
      <c r="I8" s="59" t="s">
        <v>24</v>
      </c>
    </row>
    <row r="9" spans="1:9" x14ac:dyDescent="0.2">
      <c r="A9" s="66">
        <v>371</v>
      </c>
      <c r="B9" s="67">
        <v>5</v>
      </c>
      <c r="C9" s="68">
        <v>382</v>
      </c>
      <c r="D9" s="69">
        <v>5</v>
      </c>
      <c r="F9" s="64">
        <v>70</v>
      </c>
      <c r="G9" s="65" t="s">
        <v>25</v>
      </c>
      <c r="I9" s="70" t="s">
        <v>26</v>
      </c>
    </row>
    <row r="10" spans="1:9" x14ac:dyDescent="0.2">
      <c r="A10" s="71">
        <v>381</v>
      </c>
      <c r="B10" s="72">
        <v>6</v>
      </c>
      <c r="C10" s="73">
        <v>392</v>
      </c>
      <c r="D10" s="74">
        <v>6</v>
      </c>
      <c r="F10" s="75">
        <v>100</v>
      </c>
      <c r="G10" s="76" t="s">
        <v>27</v>
      </c>
      <c r="I10" s="70" t="s">
        <v>28</v>
      </c>
    </row>
    <row r="11" spans="1:9" ht="15" x14ac:dyDescent="0.25">
      <c r="A11" s="220" t="s">
        <v>29</v>
      </c>
      <c r="B11" s="221"/>
      <c r="C11" s="222" t="s">
        <v>29</v>
      </c>
      <c r="D11" s="223"/>
      <c r="I11" s="77" t="s">
        <v>30</v>
      </c>
    </row>
    <row r="12" spans="1:9" x14ac:dyDescent="0.2">
      <c r="A12" s="78">
        <v>0</v>
      </c>
      <c r="B12" s="79">
        <v>0</v>
      </c>
      <c r="C12" s="80">
        <v>0</v>
      </c>
      <c r="D12" s="81">
        <v>0</v>
      </c>
    </row>
    <row r="13" spans="1:9" x14ac:dyDescent="0.2">
      <c r="A13" s="82">
        <v>293</v>
      </c>
      <c r="B13" s="83">
        <v>1</v>
      </c>
      <c r="C13" s="84">
        <v>312</v>
      </c>
      <c r="D13" s="85">
        <v>1</v>
      </c>
    </row>
    <row r="14" spans="1:9" x14ac:dyDescent="0.2">
      <c r="A14" s="82">
        <v>318</v>
      </c>
      <c r="B14" s="83">
        <v>2</v>
      </c>
      <c r="C14" s="84">
        <v>332</v>
      </c>
      <c r="D14" s="85">
        <v>2</v>
      </c>
      <c r="F14" t="s">
        <v>41</v>
      </c>
    </row>
    <row r="15" spans="1:9" x14ac:dyDescent="0.2">
      <c r="A15" s="82">
        <v>343</v>
      </c>
      <c r="B15" s="83">
        <v>3</v>
      </c>
      <c r="C15" s="84">
        <v>354</v>
      </c>
      <c r="D15" s="85">
        <v>3</v>
      </c>
    </row>
    <row r="16" spans="1:9" x14ac:dyDescent="0.2">
      <c r="A16" s="82">
        <v>353</v>
      </c>
      <c r="B16" s="83">
        <v>4</v>
      </c>
      <c r="C16" s="84">
        <v>364</v>
      </c>
      <c r="D16" s="85">
        <v>4</v>
      </c>
    </row>
    <row r="17" spans="1:4" x14ac:dyDescent="0.2">
      <c r="A17" s="82">
        <v>363</v>
      </c>
      <c r="B17" s="83">
        <v>5</v>
      </c>
      <c r="C17" s="84">
        <v>374</v>
      </c>
      <c r="D17" s="85">
        <v>5</v>
      </c>
    </row>
    <row r="18" spans="1:4" x14ac:dyDescent="0.2">
      <c r="A18" s="86">
        <v>373</v>
      </c>
      <c r="B18" s="87">
        <v>6</v>
      </c>
      <c r="C18" s="88">
        <v>384</v>
      </c>
      <c r="D18" s="89">
        <v>6</v>
      </c>
    </row>
    <row r="19" spans="1:4" ht="15" x14ac:dyDescent="0.25">
      <c r="A19" s="209" t="s">
        <v>31</v>
      </c>
      <c r="B19" s="210"/>
      <c r="C19" s="211" t="s">
        <v>31</v>
      </c>
      <c r="D19" s="212"/>
    </row>
    <row r="20" spans="1:4" x14ac:dyDescent="0.2">
      <c r="A20" s="90">
        <v>0</v>
      </c>
      <c r="B20" s="91">
        <v>0</v>
      </c>
      <c r="C20" s="92">
        <v>0</v>
      </c>
      <c r="D20" s="93">
        <v>0</v>
      </c>
    </row>
    <row r="21" spans="1:4" x14ac:dyDescent="0.2">
      <c r="A21" s="94">
        <v>285</v>
      </c>
      <c r="B21" s="95">
        <v>1</v>
      </c>
      <c r="C21" s="96">
        <v>306</v>
      </c>
      <c r="D21" s="97">
        <v>1</v>
      </c>
    </row>
    <row r="22" spans="1:4" x14ac:dyDescent="0.2">
      <c r="A22" s="94">
        <v>310</v>
      </c>
      <c r="B22" s="95">
        <v>2</v>
      </c>
      <c r="C22" s="96">
        <v>324</v>
      </c>
      <c r="D22" s="97">
        <v>2</v>
      </c>
    </row>
    <row r="23" spans="1:4" x14ac:dyDescent="0.2">
      <c r="A23" s="94">
        <v>335</v>
      </c>
      <c r="B23" s="95">
        <v>3</v>
      </c>
      <c r="C23" s="96">
        <v>346</v>
      </c>
      <c r="D23" s="97">
        <v>3</v>
      </c>
    </row>
    <row r="24" spans="1:4" x14ac:dyDescent="0.2">
      <c r="A24" s="94">
        <v>345</v>
      </c>
      <c r="B24" s="95">
        <v>4</v>
      </c>
      <c r="C24" s="96">
        <v>356</v>
      </c>
      <c r="D24" s="97">
        <v>4</v>
      </c>
    </row>
    <row r="25" spans="1:4" x14ac:dyDescent="0.2">
      <c r="A25" s="94">
        <v>355</v>
      </c>
      <c r="B25" s="95">
        <v>5</v>
      </c>
      <c r="C25" s="96">
        <v>366</v>
      </c>
      <c r="D25" s="97">
        <v>5</v>
      </c>
    </row>
    <row r="26" spans="1:4" x14ac:dyDescent="0.2">
      <c r="A26" s="98">
        <v>365</v>
      </c>
      <c r="B26" s="99">
        <v>6</v>
      </c>
      <c r="C26" s="100">
        <v>376</v>
      </c>
      <c r="D26" s="101">
        <v>6</v>
      </c>
    </row>
    <row r="28" spans="1:4" x14ac:dyDescent="0.2">
      <c r="A28" s="102" t="s">
        <v>32</v>
      </c>
      <c r="B28" s="102" t="s">
        <v>33</v>
      </c>
      <c r="C28" s="102" t="s">
        <v>34</v>
      </c>
    </row>
    <row r="29" spans="1:4" x14ac:dyDescent="0.2">
      <c r="A29" s="103" t="s">
        <v>6</v>
      </c>
      <c r="B29" s="103" t="s">
        <v>35</v>
      </c>
      <c r="C29" s="103" t="s">
        <v>36</v>
      </c>
    </row>
    <row r="30" spans="1:4" x14ac:dyDescent="0.2">
      <c r="A30" s="104" t="s">
        <v>7</v>
      </c>
      <c r="B30" s="104" t="s">
        <v>37</v>
      </c>
      <c r="C30" s="104" t="s">
        <v>38</v>
      </c>
    </row>
    <row r="32" spans="1:4" x14ac:dyDescent="0.2">
      <c r="A32" s="102" t="s">
        <v>39</v>
      </c>
    </row>
    <row r="33" spans="1:1" x14ac:dyDescent="0.2">
      <c r="A33" s="105">
        <v>0</v>
      </c>
    </row>
    <row r="34" spans="1:1" x14ac:dyDescent="0.2">
      <c r="A34" s="106">
        <v>1</v>
      </c>
    </row>
    <row r="35" spans="1:1" x14ac:dyDescent="0.2">
      <c r="A35" s="106">
        <v>2</v>
      </c>
    </row>
    <row r="36" spans="1:1" x14ac:dyDescent="0.2">
      <c r="A36" s="106">
        <v>3</v>
      </c>
    </row>
    <row r="37" spans="1:1" x14ac:dyDescent="0.2">
      <c r="A37" s="106">
        <v>4</v>
      </c>
    </row>
    <row r="38" spans="1:1" x14ac:dyDescent="0.2">
      <c r="A38" s="106">
        <v>5</v>
      </c>
    </row>
    <row r="39" spans="1:1" x14ac:dyDescent="0.2">
      <c r="A39" s="106">
        <v>6</v>
      </c>
    </row>
    <row r="40" spans="1:1" x14ac:dyDescent="0.2">
      <c r="A40" s="106">
        <v>7</v>
      </c>
    </row>
    <row r="41" spans="1:1" x14ac:dyDescent="0.2">
      <c r="A41" s="106">
        <v>8</v>
      </c>
    </row>
    <row r="42" spans="1:1" x14ac:dyDescent="0.2">
      <c r="A42" s="106">
        <v>9</v>
      </c>
    </row>
    <row r="43" spans="1:1" x14ac:dyDescent="0.2">
      <c r="A43" s="106">
        <v>10</v>
      </c>
    </row>
    <row r="44" spans="1:1" x14ac:dyDescent="0.2">
      <c r="A44" s="107" t="s">
        <v>40</v>
      </c>
    </row>
  </sheetData>
  <mergeCells count="8">
    <mergeCell ref="A19:B19"/>
    <mergeCell ref="C19:D19"/>
    <mergeCell ref="A1:B1"/>
    <mergeCell ref="C1:D1"/>
    <mergeCell ref="A3:B3"/>
    <mergeCell ref="C3:D3"/>
    <mergeCell ref="A11:B11"/>
    <mergeCell ref="C11:D11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Bestellliste Sektionen</vt:lpstr>
      <vt:lpstr>QR-EZ</vt:lpstr>
      <vt:lpstr>KatGP</vt:lpstr>
      <vt:lpstr>'Bestellliste Sektionen'!Druckbereich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ugu</dc:creator>
  <cp:lastModifiedBy>Heinz Zaugg</cp:lastModifiedBy>
  <cp:revision>0</cp:revision>
  <cp:lastPrinted>2025-01-13T15:49:47Z</cp:lastPrinted>
  <dcterms:created xsi:type="dcterms:W3CDTF">2004-04-07T17:19:51Z</dcterms:created>
  <dcterms:modified xsi:type="dcterms:W3CDTF">2025-12-26T08:55:26Z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-1681351427</vt:i4>
  </property>
  <property fmtid="{D5CDD505-2E9C-101B-9397-08002B2CF9AE}" pid="3" name="_AuthorEmail">
    <vt:lpwstr>ksth@bluewin.ch</vt:lpwstr>
  </property>
  <property fmtid="{D5CDD505-2E9C-101B-9397-08002B2CF9AE}" pid="4" name="_AuthorEmailDisplayName">
    <vt:lpwstr>Kurt Stalder</vt:lpwstr>
  </property>
  <property fmtid="{D5CDD505-2E9C-101B-9397-08002B2CF9AE}" pid="5" name="_EmailSubject">
    <vt:lpwstr>Verbandsschiessen</vt:lpwstr>
  </property>
  <property fmtid="{D5CDD505-2E9C-101B-9397-08002B2CF9AE}" pid="6" name="_ReviewingToolsShownOnce">
    <vt:lpwstr/>
  </property>
</Properties>
</file>